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 activeTab="1"/>
  </bookViews>
  <sheets>
    <sheet name="4-6-4固定资产-机器设备" sheetId="1" state="hidden" r:id="rId1"/>
    <sheet name="4-6-4固定资产-机器设备-" sheetId="4" r:id="rId2"/>
  </sheets>
  <externalReferences>
    <externalReference r:id="rId3"/>
  </externalReferences>
  <definedNames>
    <definedName name="_xlnm._FilterDatabase" localSheetId="0" hidden="1">'4-6-4固定资产-机器设备'!$A$5:$S$11</definedName>
    <definedName name="_xlnm.Print_Area" localSheetId="0">'4-6-4固定资产-机器设备'!$A$1:$O$14</definedName>
    <definedName name="_xlnm.Print_Titles" localSheetId="0">'4-6-4固定资产-机器设备'!$1:$5</definedName>
    <definedName name="_xlnm._FilterDatabase" localSheetId="1" hidden="1">'4-6-4固定资产-机器设备-'!$A$4:$J$76</definedName>
    <definedName name="_xlnm.Print_Area" localSheetId="1">'4-6-4固定资产-机器设备-'!$A$1:$J$77</definedName>
    <definedName name="_xlnm.Print_Titles" localSheetId="1">'4-6-4固定资产-机器设备-'!$1:$4</definedName>
    <definedName name="_21114">#REF!</definedName>
    <definedName name="_Fill" hidden="1">[1]eqpmad2!#REF!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企业资产管理所使用的编号</t>
        </r>
      </text>
    </comment>
    <comment ref="O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</commentList>
</comments>
</file>

<file path=xl/sharedStrings.xml><?xml version="1.0" encoding="utf-8"?>
<sst xmlns="http://schemas.openxmlformats.org/spreadsheetml/2006/main" count="382" uniqueCount="173">
  <si>
    <t>固定资产—机器设备评估明细表</t>
  </si>
  <si>
    <t>评估基准日：2025年1月20日</t>
  </si>
  <si>
    <t>被评估单位：桂林恭城长行冶金炉料有限责任公司</t>
  </si>
  <si>
    <t>金额单位：人民币元</t>
  </si>
  <si>
    <t>序号</t>
  </si>
  <si>
    <t>设备编号</t>
  </si>
  <si>
    <t>设备名称</t>
  </si>
  <si>
    <t>规格型号</t>
  </si>
  <si>
    <t>生产厂家</t>
  </si>
  <si>
    <t>计量单位</t>
  </si>
  <si>
    <t>数量</t>
  </si>
  <si>
    <t>存放</t>
  </si>
  <si>
    <t>启用日期</t>
  </si>
  <si>
    <t>账面价值</t>
  </si>
  <si>
    <t>评估价值</t>
  </si>
  <si>
    <t>备注</t>
  </si>
  <si>
    <t>地点</t>
  </si>
  <si>
    <t>原值</t>
  </si>
  <si>
    <t>净值</t>
  </si>
  <si>
    <t>成新率%</t>
  </si>
  <si>
    <t>物价指数</t>
  </si>
  <si>
    <t>重置全价（不含税）</t>
  </si>
  <si>
    <t>耐用年限</t>
  </si>
  <si>
    <t>已使用年限</t>
  </si>
  <si>
    <t>评估基准日</t>
  </si>
  <si>
    <t>年限成新率</t>
  </si>
  <si>
    <t>勘察成新率</t>
  </si>
  <si>
    <t>综合成新率</t>
  </si>
  <si>
    <t>评估值</t>
  </si>
  <si>
    <t>电炉主体及配套设备</t>
  </si>
  <si>
    <t>非标</t>
  </si>
  <si>
    <t>套</t>
  </si>
  <si>
    <t>变压器</t>
  </si>
  <si>
    <t>HKSSPZ-8000</t>
  </si>
  <si>
    <t>申达电气集团有限公司</t>
  </si>
  <si>
    <t>长行公司厂内</t>
  </si>
  <si>
    <t>吊车</t>
  </si>
  <si>
    <t>10T/25T</t>
  </si>
  <si>
    <t>河南华东起重机集团有限公司</t>
  </si>
  <si>
    <t>台</t>
  </si>
  <si>
    <t>上、下料系统</t>
  </si>
  <si>
    <t>佛山市顺德区睿克自动化设备有限公司/非标</t>
  </si>
  <si>
    <t>电控设备等</t>
  </si>
  <si>
    <t>桂林市科锐电力设备有限公司/江门市外海电器厂等</t>
  </si>
  <si>
    <t>烟尘废气除尘系统</t>
  </si>
  <si>
    <t>江苏明晶布业股份有限公司/贵阳远大风机制造有限公司/非标</t>
  </si>
  <si>
    <t>合计</t>
  </si>
  <si>
    <t>评估人员：谭柳红、尤晓</t>
  </si>
  <si>
    <t>标的清单</t>
  </si>
  <si>
    <t>产权单位：安徽广银铝业有限公司</t>
  </si>
  <si>
    <t>供货方</t>
  </si>
  <si>
    <t>购置日期</t>
  </si>
  <si>
    <t>1020044</t>
  </si>
  <si>
    <t>螺杆空压机</t>
  </si>
  <si>
    <t>L15D-8</t>
  </si>
  <si>
    <t>1020045</t>
  </si>
  <si>
    <t>风冷型螺杆空压机</t>
  </si>
  <si>
    <t>L7.5-8</t>
  </si>
  <si>
    <t>1020055</t>
  </si>
  <si>
    <t>三位电磁加热模具炉</t>
  </si>
  <si>
    <t>/</t>
  </si>
  <si>
    <t>1020092</t>
  </si>
  <si>
    <t>单棒炉 Φ152mm</t>
  </si>
  <si>
    <t>Φ152mm</t>
  </si>
  <si>
    <t>佛山市南海区东辛机械设备制造有限公司</t>
  </si>
  <si>
    <t>1020150</t>
  </si>
  <si>
    <t>挤压机700T</t>
  </si>
  <si>
    <t>700T</t>
  </si>
  <si>
    <t>佛山市南海区富基金属塑料制品有限公司</t>
  </si>
  <si>
    <t>1020151</t>
  </si>
  <si>
    <t>挤压机1000T</t>
  </si>
  <si>
    <t>1000T</t>
  </si>
  <si>
    <t>1020152</t>
  </si>
  <si>
    <t>1020153</t>
  </si>
  <si>
    <t>1020161_1</t>
  </si>
  <si>
    <t>1020161_2</t>
  </si>
  <si>
    <t>1020172_1</t>
  </si>
  <si>
    <t>富基挤压机700T</t>
  </si>
  <si>
    <t>1020172_2</t>
  </si>
  <si>
    <t>1020174_1</t>
  </si>
  <si>
    <t>富基时效炉12框</t>
  </si>
  <si>
    <r>
      <rPr>
        <sz val="10"/>
        <rFont val="Times New Roman"/>
        <charset val="134"/>
      </rPr>
      <t>12</t>
    </r>
    <r>
      <rPr>
        <sz val="10"/>
        <rFont val="方正书宋_GBK"/>
        <charset val="134"/>
      </rPr>
      <t>框</t>
    </r>
  </si>
  <si>
    <t>1020174_2</t>
  </si>
  <si>
    <t>1020174_3</t>
  </si>
  <si>
    <t>1020180</t>
  </si>
  <si>
    <t>富基长棒炉 ￠100棒</t>
  </si>
  <si>
    <r>
      <rPr>
        <sz val="10"/>
        <rFont val="方正书宋_GBK"/>
        <charset val="134"/>
      </rPr>
      <t>￠</t>
    </r>
    <r>
      <rPr>
        <sz val="10"/>
        <rFont val="Times New Roman"/>
        <charset val="134"/>
      </rPr>
      <t>100</t>
    </r>
    <r>
      <rPr>
        <sz val="10"/>
        <rFont val="方正书宋_GBK"/>
        <charset val="134"/>
      </rPr>
      <t>棒</t>
    </r>
  </si>
  <si>
    <t>1020181_1</t>
  </si>
  <si>
    <t>富基冷床1000T</t>
  </si>
  <si>
    <t>1020181_2</t>
  </si>
  <si>
    <t>1020181_3</t>
  </si>
  <si>
    <t>1020181_4</t>
  </si>
  <si>
    <t>1020181_5</t>
  </si>
  <si>
    <t>1020181_7</t>
  </si>
  <si>
    <t>1020181_8</t>
  </si>
  <si>
    <t>1020183</t>
  </si>
  <si>
    <t>富基冷床600T</t>
  </si>
  <si>
    <t>600T</t>
  </si>
  <si>
    <t>1020184</t>
  </si>
  <si>
    <t>富基冷床1800T</t>
  </si>
  <si>
    <t>1800T</t>
  </si>
  <si>
    <t>1020190</t>
  </si>
  <si>
    <t>富基模具炉180.180.180</t>
  </si>
  <si>
    <t>180.180.180</t>
  </si>
  <si>
    <t>1020192</t>
  </si>
  <si>
    <t>富基模具炉200.200.260</t>
  </si>
  <si>
    <t>200.200.260</t>
  </si>
  <si>
    <t>1020193_1</t>
  </si>
  <si>
    <t>富基模具炉210.210.260</t>
  </si>
  <si>
    <t>210.210.260</t>
  </si>
  <si>
    <t>1020193_2</t>
  </si>
  <si>
    <t>1020195</t>
  </si>
  <si>
    <t>富基模具炉139×100-160×120</t>
  </si>
  <si>
    <t>139×100-160×120</t>
  </si>
  <si>
    <t>冷床生产线</t>
  </si>
  <si>
    <t>1200016</t>
  </si>
  <si>
    <t>CPU气体流量计</t>
  </si>
  <si>
    <t>TYL-G40C</t>
  </si>
  <si>
    <t>1200017</t>
  </si>
  <si>
    <t>1200018</t>
  </si>
  <si>
    <t>1200019</t>
  </si>
  <si>
    <t>1200020</t>
  </si>
  <si>
    <t>1200021</t>
  </si>
  <si>
    <t>1200022</t>
  </si>
  <si>
    <t>1200023</t>
  </si>
  <si>
    <t>1200024</t>
  </si>
  <si>
    <t>1200025</t>
  </si>
  <si>
    <t>1200026</t>
  </si>
  <si>
    <t>1200027</t>
  </si>
  <si>
    <t>1200028</t>
  </si>
  <si>
    <t>1200029</t>
  </si>
  <si>
    <t>1200030</t>
  </si>
  <si>
    <t>1200031</t>
  </si>
  <si>
    <t>1200032</t>
  </si>
  <si>
    <t>1200034</t>
  </si>
  <si>
    <t>1200035</t>
  </si>
  <si>
    <t>1200036</t>
  </si>
  <si>
    <t>1200037</t>
  </si>
  <si>
    <t>1200038</t>
  </si>
  <si>
    <t>1200039</t>
  </si>
  <si>
    <t>1020056</t>
  </si>
  <si>
    <t>立式管道排污泵</t>
  </si>
  <si>
    <t>100GW100-15-7.5</t>
  </si>
  <si>
    <t>1020057</t>
  </si>
  <si>
    <t>1020073_1</t>
  </si>
  <si>
    <t>圆弧形贴膜机</t>
  </si>
  <si>
    <t>1020073_2</t>
  </si>
  <si>
    <t>1020073_3</t>
  </si>
  <si>
    <t>1020073_4</t>
  </si>
  <si>
    <t>1020073_5</t>
  </si>
  <si>
    <t>1020075_1</t>
  </si>
  <si>
    <t>缠绕式包装机</t>
  </si>
  <si>
    <t>1020075_2</t>
  </si>
  <si>
    <t>1020198</t>
  </si>
  <si>
    <t>铝型材数显双头精密切割锯</t>
  </si>
  <si>
    <t>LJZ2-CNS-500×6800</t>
  </si>
  <si>
    <t>1020207_1</t>
  </si>
  <si>
    <t>飞行光线激光打标机</t>
  </si>
  <si>
    <t>CTGD-F-30BW</t>
  </si>
  <si>
    <t>1020212</t>
  </si>
  <si>
    <t>数显双头锯（太阳能）</t>
  </si>
  <si>
    <t>7DS120BT-N</t>
  </si>
  <si>
    <t>1020213</t>
  </si>
  <si>
    <t>1020220</t>
  </si>
  <si>
    <t>长边液压冲床</t>
  </si>
  <si>
    <t>YM-Z-2200</t>
  </si>
  <si>
    <t>1020221</t>
  </si>
  <si>
    <t>1020068_1</t>
  </si>
  <si>
    <t>氧化线冷冻机</t>
  </si>
  <si>
    <t>佛山安邦得机械设备有限公司</t>
  </si>
  <si>
    <t>批</t>
  </si>
  <si>
    <t>1020068_2</t>
  </si>
  <si>
    <t>氧化线硅机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</si>
</sst>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  <numFmt numFmtId="178" formatCode="#,##0.00_ "/>
    <numFmt numFmtId="179" formatCode="yyyy/m/d;@"/>
    <numFmt numFmtId="180" formatCode="0.00_ "/>
  </numFmts>
  <fonts count="32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name val="黑体"/>
      <charset val="134"/>
    </font>
    <font>
      <sz val="18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u/>
      <sz val="12"/>
      <color indexed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</cellStyleXfs>
  <cellXfs count="1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176" fontId="0" fillId="2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176" fontId="1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shrinkToFit="1"/>
    </xf>
    <xf numFmtId="178" fontId="1" fillId="0" borderId="0" xfId="0" applyNumberFormat="1" applyFont="1" applyFill="1" applyAlignment="1">
      <alignment horizontal="center" vertical="center"/>
    </xf>
    <xf numFmtId="14" fontId="6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0" fillId="0" borderId="0" xfId="0" applyFont="1" applyFill="1" applyAlignment="1">
      <alignment wrapText="1"/>
    </xf>
    <xf numFmtId="176" fontId="0" fillId="0" borderId="0" xfId="0" applyNumberFormat="1" applyFont="1" applyFill="1"/>
    <xf numFmtId="178" fontId="0" fillId="0" borderId="0" xfId="0" applyNumberFormat="1" applyFont="1" applyFill="1"/>
    <xf numFmtId="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 wrapText="1"/>
    </xf>
    <xf numFmtId="9" fontId="4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9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9" fontId="1" fillId="0" borderId="4" xfId="0" applyNumberFormat="1" applyFont="1" applyFill="1" applyBorder="1" applyAlignment="1">
      <alignment horizontal="right" vertical="center"/>
    </xf>
    <xf numFmtId="178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4" fontId="1" fillId="0" borderId="1" xfId="49" applyNumberFormat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14" fontId="1" fillId="2" borderId="1" xfId="49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right" vertical="center" wrapText="1"/>
    </xf>
    <xf numFmtId="43" fontId="1" fillId="2" borderId="1" xfId="1" applyFont="1" applyFill="1" applyBorder="1" applyAlignment="1">
      <alignment horizontal="right" vertical="center"/>
    </xf>
    <xf numFmtId="178" fontId="1" fillId="2" borderId="1" xfId="0" applyNumberFormat="1" applyFont="1" applyFill="1" applyBorder="1" applyAlignment="1">
      <alignment horizontal="right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176" fontId="1" fillId="0" borderId="1" xfId="0" applyNumberFormat="1" applyFont="1" applyFill="1" applyBorder="1" applyAlignment="1">
      <alignment horizontal="right" vertical="center"/>
    </xf>
    <xf numFmtId="43" fontId="1" fillId="0" borderId="1" xfId="0" applyNumberFormat="1" applyFont="1" applyFill="1" applyBorder="1" applyAlignment="1">
      <alignment horizontal="right" vertical="center" wrapText="1"/>
    </xf>
    <xf numFmtId="43" fontId="1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76" fontId="6" fillId="0" borderId="0" xfId="0" applyNumberFormat="1" applyFont="1" applyFill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3" xfId="0" applyNumberFormat="1" applyFont="1" applyFill="1" applyBorder="1" applyAlignment="1">
      <alignment vertical="center"/>
    </xf>
    <xf numFmtId="9" fontId="1" fillId="0" borderId="3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vertical="center"/>
    </xf>
    <xf numFmtId="9" fontId="1" fillId="0" borderId="0" xfId="0" applyNumberFormat="1" applyFont="1" applyFill="1" applyAlignment="1">
      <alignment horizontal="right" vertical="center"/>
    </xf>
    <xf numFmtId="9" fontId="6" fillId="0" borderId="0" xfId="0" applyNumberFormat="1" applyFont="1" applyFill="1" applyAlignment="1">
      <alignment horizontal="right" vertical="center"/>
    </xf>
    <xf numFmtId="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超链接 2" xfId="50"/>
    <cellStyle name="常规 2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142875</xdr:colOff>
      <xdr:row>18</xdr:row>
      <xdr:rowOff>115570</xdr:rowOff>
    </xdr:from>
    <xdr:to>
      <xdr:col>19</xdr:col>
      <xdr:colOff>9525</xdr:colOff>
      <xdr:row>39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9150" y="4801870"/>
          <a:ext cx="6200775" cy="3684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213360</xdr:colOff>
      <xdr:row>13</xdr:row>
      <xdr:rowOff>137795</xdr:rowOff>
    </xdr:from>
    <xdr:to>
      <xdr:col>24</xdr:col>
      <xdr:colOff>828675</xdr:colOff>
      <xdr:row>33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05810" y="3871595"/>
          <a:ext cx="6082665" cy="3596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.deepinwine\Deepin-WeChat\dosdevices\f:\weixin\WeChat%20Files\wxid_ekjilx09q4vf22\FileStorage\File\2025-08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A16"/>
  <sheetViews>
    <sheetView view="pageBreakPreview" zoomScaleNormal="100" topLeftCell="V1" workbookViewId="0">
      <pane ySplit="5" topLeftCell="A6" activePane="bottomLeft" state="frozen"/>
      <selection/>
      <selection pane="bottomLeft" activeCell="AD21" sqref="AD21"/>
    </sheetView>
  </sheetViews>
  <sheetFormatPr defaultColWidth="9" defaultRowHeight="14.25"/>
  <cols>
    <col min="1" max="1" width="4.625" style="3" customWidth="1"/>
    <col min="2" max="2" width="9" style="3" hidden="1" customWidth="1"/>
    <col min="3" max="3" width="17.125" style="3" customWidth="1"/>
    <col min="4" max="4" width="11.875" style="7" customWidth="1"/>
    <col min="5" max="5" width="23.875" style="40" customWidth="1"/>
    <col min="6" max="6" width="4.625" style="3" customWidth="1"/>
    <col min="7" max="7" width="5" style="3" customWidth="1"/>
    <col min="8" max="8" width="12.875" style="7" customWidth="1"/>
    <col min="9" max="9" width="8.125" style="41" customWidth="1"/>
    <col min="10" max="10" width="14.25" style="3" customWidth="1"/>
    <col min="11" max="11" width="6.5" style="3" customWidth="1"/>
    <col min="12" max="12" width="14.375" style="42" customWidth="1"/>
    <col min="13" max="13" width="7.5" style="43" customWidth="1"/>
    <col min="14" max="14" width="11.75" style="42" customWidth="1"/>
    <col min="15" max="15" width="5.125" style="3" customWidth="1"/>
    <col min="16" max="16" width="9" style="44"/>
    <col min="17" max="17" width="9" style="4"/>
    <col min="18" max="18" width="17.375" style="45" customWidth="1"/>
    <col min="19" max="19" width="9" style="4"/>
    <col min="20" max="20" width="15.25" style="45" customWidth="1"/>
    <col min="21" max="21" width="16.25" style="45" customWidth="1"/>
    <col min="22" max="25" width="18.5" style="45" customWidth="1"/>
    <col min="26" max="16384" width="9" style="3"/>
  </cols>
  <sheetData>
    <row r="1" ht="28" customHeight="1" spans="1:15">
      <c r="A1" s="9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65"/>
      <c r="M1" s="66"/>
      <c r="N1" s="65"/>
      <c r="O1" s="10"/>
    </row>
    <row r="2" ht="18" customHeight="1" spans="1:15">
      <c r="A2" s="46" t="s">
        <v>1</v>
      </c>
      <c r="B2" s="46"/>
      <c r="C2" s="46"/>
      <c r="D2" s="12"/>
      <c r="E2" s="47"/>
      <c r="F2" s="46"/>
      <c r="G2" s="46"/>
      <c r="H2" s="46"/>
      <c r="I2" s="67"/>
      <c r="J2" s="67"/>
      <c r="K2" s="67"/>
      <c r="L2" s="30"/>
      <c r="M2" s="68"/>
      <c r="N2" s="30"/>
      <c r="O2" s="67"/>
    </row>
    <row r="3" ht="18" customHeight="1" spans="1:15">
      <c r="A3" s="48" t="s">
        <v>2</v>
      </c>
      <c r="B3" s="13"/>
      <c r="C3" s="13"/>
      <c r="D3" s="14"/>
      <c r="E3" s="49"/>
      <c r="F3" s="13"/>
      <c r="G3" s="13"/>
      <c r="H3" s="14"/>
      <c r="I3" s="25"/>
      <c r="J3" s="13"/>
      <c r="K3" s="13"/>
      <c r="L3" s="69"/>
      <c r="M3" s="70" t="s">
        <v>3</v>
      </c>
      <c r="N3" s="71"/>
      <c r="O3" s="72"/>
    </row>
    <row r="4" s="1" customFormat="1" ht="18" customHeight="1" spans="1:27">
      <c r="A4" s="15" t="s">
        <v>4</v>
      </c>
      <c r="B4" s="15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26" t="s">
        <v>12</v>
      </c>
      <c r="J4" s="19" t="s">
        <v>13</v>
      </c>
      <c r="K4" s="19"/>
      <c r="L4" s="73" t="s">
        <v>14</v>
      </c>
      <c r="M4" s="74"/>
      <c r="N4" s="73"/>
      <c r="O4" s="16" t="s">
        <v>15</v>
      </c>
      <c r="P4" s="75"/>
      <c r="Q4" s="13"/>
      <c r="R4" s="103"/>
      <c r="S4" s="103"/>
      <c r="T4" s="103"/>
      <c r="U4" s="104">
        <v>45677</v>
      </c>
      <c r="V4" s="105"/>
      <c r="W4" s="105"/>
      <c r="X4" s="105"/>
      <c r="Y4" s="30"/>
      <c r="Z4" s="27"/>
      <c r="AA4" s="27"/>
    </row>
    <row r="5" s="1" customFormat="1" ht="18" customHeight="1" spans="1:27">
      <c r="A5" s="15"/>
      <c r="B5" s="15"/>
      <c r="C5" s="15"/>
      <c r="D5" s="15"/>
      <c r="E5" s="16"/>
      <c r="F5" s="15"/>
      <c r="G5" s="15"/>
      <c r="H5" s="15" t="s">
        <v>16</v>
      </c>
      <c r="I5" s="28"/>
      <c r="J5" s="76" t="s">
        <v>17</v>
      </c>
      <c r="K5" s="15" t="s">
        <v>18</v>
      </c>
      <c r="L5" s="73" t="s">
        <v>17</v>
      </c>
      <c r="M5" s="77" t="s">
        <v>19</v>
      </c>
      <c r="N5" s="73" t="s">
        <v>18</v>
      </c>
      <c r="O5" s="15"/>
      <c r="P5" s="75"/>
      <c r="Q5" s="13" t="s">
        <v>20</v>
      </c>
      <c r="R5" s="106" t="s">
        <v>21</v>
      </c>
      <c r="S5" s="107" t="s">
        <v>22</v>
      </c>
      <c r="T5" s="107" t="s">
        <v>23</v>
      </c>
      <c r="U5" s="108" t="s">
        <v>24</v>
      </c>
      <c r="V5" s="109" t="s">
        <v>25</v>
      </c>
      <c r="W5" s="109" t="s">
        <v>26</v>
      </c>
      <c r="X5" s="109" t="s">
        <v>27</v>
      </c>
      <c r="Y5" s="116" t="s">
        <v>28</v>
      </c>
      <c r="Z5" s="27"/>
      <c r="AA5" s="27"/>
    </row>
    <row r="6" s="1" customFormat="1" ht="18" customHeight="1" spans="1:27">
      <c r="A6" s="15">
        <v>1</v>
      </c>
      <c r="B6" s="50"/>
      <c r="C6" s="15" t="s">
        <v>29</v>
      </c>
      <c r="D6" s="51"/>
      <c r="E6" s="19" t="s">
        <v>30</v>
      </c>
      <c r="F6" s="20" t="s">
        <v>31</v>
      </c>
      <c r="G6" s="20">
        <v>1</v>
      </c>
      <c r="H6" s="52"/>
      <c r="I6" s="78">
        <v>42491</v>
      </c>
      <c r="J6" s="79">
        <v>8176897.9</v>
      </c>
      <c r="K6" s="80"/>
      <c r="L6" s="81" t="e">
        <f t="shared" ref="L6:L11" si="0">R6</f>
        <v>#REF!</v>
      </c>
      <c r="M6" s="77">
        <f>X6</f>
        <v>0.47</v>
      </c>
      <c r="N6" s="81" t="e">
        <f>ROUND(L6*M6,-1)</f>
        <v>#REF!</v>
      </c>
      <c r="O6" s="82"/>
      <c r="P6" s="75"/>
      <c r="Q6" s="13" t="e">
        <f>#REF!</f>
        <v>#REF!</v>
      </c>
      <c r="R6" s="103" t="e">
        <f t="shared" ref="R6:R11" si="1">ROUND(J6/(1+13%)*Q6,0)</f>
        <v>#REF!</v>
      </c>
      <c r="S6" s="103">
        <v>16</v>
      </c>
      <c r="T6" s="103">
        <f t="shared" ref="T6:T11" si="2">ROUND((U6-I6)/365.25,2)</f>
        <v>8.72</v>
      </c>
      <c r="U6" s="104">
        <f t="shared" ref="U6:U11" si="3">$U$4</f>
        <v>45677</v>
      </c>
      <c r="V6" s="105">
        <f t="shared" ref="V6:V11" si="4">ROUND((S6-T6)/S6,2)</f>
        <v>0.46</v>
      </c>
      <c r="W6" s="105">
        <f t="shared" ref="W6:W11" si="5">V6+2%</f>
        <v>0.48</v>
      </c>
      <c r="X6" s="105">
        <f t="shared" ref="X6:X11" si="6">ROUND(V6*0.4+W6*0.6,2)</f>
        <v>0.47</v>
      </c>
      <c r="Y6" s="30" t="e">
        <f t="shared" ref="Y6:Y11" si="7">ROUND(R6*X6,-1)</f>
        <v>#REF!</v>
      </c>
      <c r="Z6" s="27">
        <f>IF(X6&lt;15%,15%,X6)</f>
        <v>0.47</v>
      </c>
      <c r="AA6" s="30" t="e">
        <f>ROUND(R6*Z6,-1)</f>
        <v>#REF!</v>
      </c>
    </row>
    <row r="7" s="39" customFormat="1" ht="23" customHeight="1" spans="1:27">
      <c r="A7" s="53">
        <v>2</v>
      </c>
      <c r="B7" s="54"/>
      <c r="C7" s="53" t="s">
        <v>32</v>
      </c>
      <c r="D7" s="55" t="s">
        <v>33</v>
      </c>
      <c r="E7" s="56" t="s">
        <v>34</v>
      </c>
      <c r="F7" s="55" t="s">
        <v>31</v>
      </c>
      <c r="G7" s="55">
        <v>1</v>
      </c>
      <c r="H7" s="57" t="s">
        <v>35</v>
      </c>
      <c r="I7" s="83">
        <v>42491</v>
      </c>
      <c r="J7" s="84">
        <v>954000</v>
      </c>
      <c r="K7" s="85"/>
      <c r="L7" s="86" t="e">
        <f t="shared" si="0"/>
        <v>#REF!</v>
      </c>
      <c r="M7" s="87">
        <f t="shared" ref="M7:M12" si="8">X7</f>
        <v>0.47</v>
      </c>
      <c r="N7" s="86" t="e">
        <f t="shared" ref="N7:N12" si="9">ROUND(L7*M7,-1)</f>
        <v>#REF!</v>
      </c>
      <c r="O7" s="88"/>
      <c r="P7" s="89"/>
      <c r="Q7" s="110" t="e">
        <f>Q6</f>
        <v>#REF!</v>
      </c>
      <c r="R7" s="111" t="e">
        <f t="shared" si="1"/>
        <v>#REF!</v>
      </c>
      <c r="S7" s="111">
        <v>16</v>
      </c>
      <c r="T7" s="111">
        <f t="shared" si="2"/>
        <v>8.72</v>
      </c>
      <c r="U7" s="112">
        <f t="shared" si="3"/>
        <v>45677</v>
      </c>
      <c r="V7" s="113">
        <f t="shared" si="4"/>
        <v>0.46</v>
      </c>
      <c r="W7" s="113">
        <f t="shared" si="5"/>
        <v>0.48</v>
      </c>
      <c r="X7" s="113">
        <f t="shared" si="6"/>
        <v>0.47</v>
      </c>
      <c r="Y7" s="117" t="e">
        <f t="shared" si="7"/>
        <v>#REF!</v>
      </c>
      <c r="Z7" s="118">
        <f>IF(X7&lt;15%,15%,X7)</f>
        <v>0.47</v>
      </c>
      <c r="AA7" s="117" t="e">
        <f>ROUND(R7*Z7,-1)</f>
        <v>#REF!</v>
      </c>
    </row>
    <row r="8" s="1" customFormat="1" ht="23" customHeight="1" spans="1:25">
      <c r="A8" s="15">
        <v>3</v>
      </c>
      <c r="B8" s="50"/>
      <c r="C8" s="15" t="s">
        <v>36</v>
      </c>
      <c r="D8" s="20" t="s">
        <v>37</v>
      </c>
      <c r="E8" s="16" t="s">
        <v>38</v>
      </c>
      <c r="F8" s="20" t="s">
        <v>39</v>
      </c>
      <c r="G8" s="20">
        <v>2</v>
      </c>
      <c r="H8" s="19" t="s">
        <v>35</v>
      </c>
      <c r="I8" s="78">
        <v>42491</v>
      </c>
      <c r="J8" s="79">
        <v>559860</v>
      </c>
      <c r="K8" s="80"/>
      <c r="L8" s="81" t="e">
        <f t="shared" si="0"/>
        <v>#REF!</v>
      </c>
      <c r="M8" s="77">
        <f t="shared" si="8"/>
        <v>0.43</v>
      </c>
      <c r="N8" s="81" t="e">
        <f t="shared" si="9"/>
        <v>#REF!</v>
      </c>
      <c r="O8" s="82"/>
      <c r="P8" s="75"/>
      <c r="Q8" s="13" t="e">
        <f>Q7</f>
        <v>#REF!</v>
      </c>
      <c r="R8" s="103" t="e">
        <f t="shared" si="1"/>
        <v>#REF!</v>
      </c>
      <c r="S8" s="103">
        <v>15</v>
      </c>
      <c r="T8" s="103">
        <f t="shared" si="2"/>
        <v>8.72</v>
      </c>
      <c r="U8" s="104">
        <f t="shared" si="3"/>
        <v>45677</v>
      </c>
      <c r="V8" s="105">
        <f t="shared" si="4"/>
        <v>0.42</v>
      </c>
      <c r="W8" s="105">
        <f t="shared" si="5"/>
        <v>0.44</v>
      </c>
      <c r="X8" s="105">
        <f t="shared" si="6"/>
        <v>0.43</v>
      </c>
      <c r="Y8" s="30" t="e">
        <f t="shared" si="7"/>
        <v>#REF!</v>
      </c>
    </row>
    <row r="9" s="1" customFormat="1" ht="29" customHeight="1" spans="1:25">
      <c r="A9" s="15">
        <v>4</v>
      </c>
      <c r="B9" s="50"/>
      <c r="C9" s="15" t="s">
        <v>40</v>
      </c>
      <c r="D9" s="20"/>
      <c r="E9" s="16" t="s">
        <v>41</v>
      </c>
      <c r="F9" s="20" t="s">
        <v>31</v>
      </c>
      <c r="G9" s="20">
        <v>1</v>
      </c>
      <c r="H9" s="19" t="s">
        <v>35</v>
      </c>
      <c r="I9" s="78">
        <v>42491</v>
      </c>
      <c r="J9" s="79">
        <v>936800</v>
      </c>
      <c r="K9" s="80"/>
      <c r="L9" s="81" t="e">
        <f t="shared" si="0"/>
        <v>#REF!</v>
      </c>
      <c r="M9" s="77">
        <f t="shared" si="8"/>
        <v>0.43</v>
      </c>
      <c r="N9" s="81" t="e">
        <f t="shared" si="9"/>
        <v>#REF!</v>
      </c>
      <c r="O9" s="82"/>
      <c r="P9" s="75"/>
      <c r="Q9" s="13" t="e">
        <f>Q8</f>
        <v>#REF!</v>
      </c>
      <c r="R9" s="103" t="e">
        <f t="shared" si="1"/>
        <v>#REF!</v>
      </c>
      <c r="S9" s="103">
        <v>15</v>
      </c>
      <c r="T9" s="103">
        <f t="shared" si="2"/>
        <v>8.72</v>
      </c>
      <c r="U9" s="104">
        <f t="shared" si="3"/>
        <v>45677</v>
      </c>
      <c r="V9" s="105">
        <f t="shared" si="4"/>
        <v>0.42</v>
      </c>
      <c r="W9" s="105">
        <f t="shared" si="5"/>
        <v>0.44</v>
      </c>
      <c r="X9" s="105">
        <f t="shared" si="6"/>
        <v>0.43</v>
      </c>
      <c r="Y9" s="30" t="e">
        <f t="shared" si="7"/>
        <v>#REF!</v>
      </c>
    </row>
    <row r="10" s="1" customFormat="1" ht="32" customHeight="1" spans="1:25">
      <c r="A10" s="15">
        <v>5</v>
      </c>
      <c r="B10" s="50"/>
      <c r="C10" s="15" t="s">
        <v>42</v>
      </c>
      <c r="D10" s="20"/>
      <c r="E10" s="16" t="s">
        <v>43</v>
      </c>
      <c r="F10" s="20" t="s">
        <v>31</v>
      </c>
      <c r="G10" s="20">
        <v>1</v>
      </c>
      <c r="H10" s="19" t="s">
        <v>35</v>
      </c>
      <c r="I10" s="78">
        <v>42491</v>
      </c>
      <c r="J10" s="79">
        <v>1654300</v>
      </c>
      <c r="K10" s="80"/>
      <c r="L10" s="81" t="e">
        <f t="shared" si="0"/>
        <v>#REF!</v>
      </c>
      <c r="M10" s="77">
        <f t="shared" si="8"/>
        <v>0.47</v>
      </c>
      <c r="N10" s="81" t="e">
        <f t="shared" si="9"/>
        <v>#REF!</v>
      </c>
      <c r="O10" s="82"/>
      <c r="P10" s="75"/>
      <c r="Q10" s="13" t="e">
        <f>Q9</f>
        <v>#REF!</v>
      </c>
      <c r="R10" s="103" t="e">
        <f t="shared" si="1"/>
        <v>#REF!</v>
      </c>
      <c r="S10" s="103">
        <v>16</v>
      </c>
      <c r="T10" s="103">
        <f t="shared" si="2"/>
        <v>8.72</v>
      </c>
      <c r="U10" s="104">
        <f t="shared" si="3"/>
        <v>45677</v>
      </c>
      <c r="V10" s="105">
        <f t="shared" si="4"/>
        <v>0.46</v>
      </c>
      <c r="W10" s="105">
        <f t="shared" si="5"/>
        <v>0.48</v>
      </c>
      <c r="X10" s="105">
        <f t="shared" si="6"/>
        <v>0.47</v>
      </c>
      <c r="Y10" s="30" t="e">
        <f t="shared" si="7"/>
        <v>#REF!</v>
      </c>
    </row>
    <row r="11" s="1" customFormat="1" ht="33" customHeight="1" spans="1:25">
      <c r="A11" s="15">
        <v>6</v>
      </c>
      <c r="B11" s="50"/>
      <c r="C11" s="15" t="s">
        <v>44</v>
      </c>
      <c r="D11" s="20"/>
      <c r="E11" s="16" t="s">
        <v>45</v>
      </c>
      <c r="F11" s="20" t="s">
        <v>31</v>
      </c>
      <c r="G11" s="20">
        <v>1</v>
      </c>
      <c r="H11" s="19" t="s">
        <v>35</v>
      </c>
      <c r="I11" s="78">
        <v>42491</v>
      </c>
      <c r="J11" s="79">
        <v>1865250</v>
      </c>
      <c r="K11" s="80"/>
      <c r="L11" s="81" t="e">
        <f t="shared" si="0"/>
        <v>#REF!</v>
      </c>
      <c r="M11" s="77">
        <f t="shared" si="8"/>
        <v>0.28</v>
      </c>
      <c r="N11" s="81" t="e">
        <f t="shared" si="9"/>
        <v>#REF!</v>
      </c>
      <c r="O11" s="82"/>
      <c r="P11" s="75"/>
      <c r="Q11" s="13" t="e">
        <f>Q10</f>
        <v>#REF!</v>
      </c>
      <c r="R11" s="103" t="e">
        <f t="shared" si="1"/>
        <v>#REF!</v>
      </c>
      <c r="S11" s="103">
        <v>12</v>
      </c>
      <c r="T11" s="103">
        <f t="shared" si="2"/>
        <v>8.72</v>
      </c>
      <c r="U11" s="104">
        <f t="shared" si="3"/>
        <v>45677</v>
      </c>
      <c r="V11" s="105">
        <f t="shared" si="4"/>
        <v>0.27</v>
      </c>
      <c r="W11" s="105">
        <f t="shared" si="5"/>
        <v>0.29</v>
      </c>
      <c r="X11" s="105">
        <f t="shared" si="6"/>
        <v>0.28</v>
      </c>
      <c r="Y11" s="30" t="e">
        <f t="shared" si="7"/>
        <v>#REF!</v>
      </c>
    </row>
    <row r="12" s="2" customFormat="1" ht="18" customHeight="1" spans="1:25">
      <c r="A12" s="15" t="s">
        <v>46</v>
      </c>
      <c r="B12" s="15"/>
      <c r="C12" s="15"/>
      <c r="D12" s="50"/>
      <c r="E12" s="58"/>
      <c r="F12" s="59"/>
      <c r="G12" s="15">
        <f>SUM(G6:G11)</f>
        <v>7</v>
      </c>
      <c r="H12" s="52"/>
      <c r="I12" s="90"/>
      <c r="J12" s="91">
        <f>SUM(J6:J11)</f>
        <v>14147107.9</v>
      </c>
      <c r="K12" s="92"/>
      <c r="L12" s="81" t="e">
        <f>SUM(L6:L11)</f>
        <v>#REF!</v>
      </c>
      <c r="M12" s="77"/>
      <c r="N12" s="81" t="e">
        <f>SUM(N6:N11)</f>
        <v>#REF!</v>
      </c>
      <c r="O12" s="35"/>
      <c r="P12" s="93"/>
      <c r="Q12" s="114"/>
      <c r="R12" s="115"/>
      <c r="S12" s="114"/>
      <c r="T12" s="115"/>
      <c r="U12" s="115"/>
      <c r="V12" s="115"/>
      <c r="W12" s="115"/>
      <c r="X12" s="115"/>
      <c r="Y12" s="114" t="e">
        <f>SUM(Y6:Y11)</f>
        <v>#REF!</v>
      </c>
    </row>
    <row r="13" ht="18" customHeight="1" spans="1:15">
      <c r="A13" s="60"/>
      <c r="B13" s="60"/>
      <c r="C13" s="60"/>
      <c r="D13" s="60"/>
      <c r="E13" s="61"/>
      <c r="F13" s="62"/>
      <c r="G13" s="62"/>
      <c r="H13" s="63"/>
      <c r="I13" s="94"/>
      <c r="J13" s="95"/>
      <c r="K13" s="95"/>
      <c r="L13" s="96"/>
      <c r="M13" s="97"/>
      <c r="N13" s="96"/>
      <c r="O13" s="95"/>
    </row>
    <row r="14" ht="18" customHeight="1" spans="1:15">
      <c r="A14" s="64"/>
      <c r="B14" s="62"/>
      <c r="C14" s="62"/>
      <c r="D14" s="63"/>
      <c r="E14" s="61"/>
      <c r="F14" s="62"/>
      <c r="G14" s="62"/>
      <c r="H14" s="63"/>
      <c r="I14" s="94"/>
      <c r="J14" s="98"/>
      <c r="K14" s="98"/>
      <c r="L14" s="99"/>
      <c r="M14" s="100" t="s">
        <v>47</v>
      </c>
      <c r="N14" s="101"/>
      <c r="O14" s="101"/>
    </row>
    <row r="15" spans="1:15">
      <c r="A15" s="62"/>
      <c r="B15" s="62"/>
      <c r="C15" s="62"/>
      <c r="D15" s="63"/>
      <c r="E15" s="61"/>
      <c r="F15" s="62"/>
      <c r="G15" s="62"/>
      <c r="H15" s="63"/>
      <c r="I15" s="94"/>
      <c r="J15" s="62"/>
      <c r="K15" s="62"/>
      <c r="L15" s="99"/>
      <c r="M15" s="102"/>
      <c r="N15" s="99"/>
      <c r="O15" s="62"/>
    </row>
    <row r="16" spans="1:15">
      <c r="A16" s="62"/>
      <c r="B16" s="62"/>
      <c r="C16" s="62"/>
      <c r="D16" s="63"/>
      <c r="E16" s="61"/>
      <c r="F16" s="62"/>
      <c r="G16" s="62"/>
      <c r="H16" s="63"/>
      <c r="I16" s="94"/>
      <c r="J16" s="62"/>
      <c r="K16" s="62"/>
      <c r="L16" s="99"/>
      <c r="M16" s="102"/>
      <c r="N16" s="99"/>
      <c r="O16" s="62"/>
    </row>
  </sheetData>
  <mergeCells count="17">
    <mergeCell ref="A1:O1"/>
    <mergeCell ref="A2:O2"/>
    <mergeCell ref="M3:O3"/>
    <mergeCell ref="J4:K4"/>
    <mergeCell ref="L4:N4"/>
    <mergeCell ref="A12:C12"/>
    <mergeCell ref="A13:D13"/>
    <mergeCell ref="M14:O14"/>
    <mergeCell ref="A4:A5"/>
    <mergeCell ref="B4:B5"/>
    <mergeCell ref="C4:C5"/>
    <mergeCell ref="D4:D5"/>
    <mergeCell ref="E4:E5"/>
    <mergeCell ref="F4:F5"/>
    <mergeCell ref="G4:G5"/>
    <mergeCell ref="I4:I5"/>
    <mergeCell ref="O4:O5"/>
  </mergeCells>
  <printOptions horizontalCentered="1"/>
  <pageMargins left="0.156944444444444" right="0.156944444444444" top="0.786805555555556" bottom="0.786805555555556" header="0.511805555555556" footer="0.511805555555556"/>
  <pageSetup paperSize="9" scale="90" orientation="landscape" errors="blank" horizontalDpi="600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77"/>
  <sheetViews>
    <sheetView tabSelected="1" view="pageBreakPreview" zoomScaleNormal="100" workbookViewId="0">
      <selection activeCell="M9" sqref="M9"/>
    </sheetView>
  </sheetViews>
  <sheetFormatPr defaultColWidth="9" defaultRowHeight="14.25"/>
  <cols>
    <col min="1" max="1" width="4.625" style="3" customWidth="1"/>
    <col min="2" max="2" width="9" style="3" customWidth="1"/>
    <col min="3" max="3" width="16.875" style="4" customWidth="1"/>
    <col min="4" max="4" width="9.75" style="5" customWidth="1"/>
    <col min="5" max="5" width="13.75" style="6" customWidth="1"/>
    <col min="6" max="6" width="4.625" style="3" customWidth="1"/>
    <col min="7" max="7" width="5" style="3" customWidth="1"/>
    <col min="8" max="8" width="12" style="7" hidden="1" customWidth="1"/>
    <col min="9" max="9" width="9.375" style="5" customWidth="1"/>
    <col min="10" max="10" width="11" style="8" customWidth="1"/>
    <col min="11" max="16384" width="9" style="3"/>
  </cols>
  <sheetData>
    <row r="1" ht="28" customHeight="1" spans="1:10">
      <c r="A1" s="9" t="s">
        <v>48</v>
      </c>
      <c r="B1" s="10"/>
      <c r="C1" s="10"/>
      <c r="D1" s="11"/>
      <c r="E1" s="10"/>
      <c r="F1" s="10"/>
      <c r="G1" s="10"/>
      <c r="H1" s="10"/>
      <c r="I1" s="10"/>
      <c r="J1" s="24"/>
    </row>
    <row r="2" s="1" customFormat="1" ht="18" customHeight="1" spans="1:10">
      <c r="A2" s="12" t="s">
        <v>49</v>
      </c>
      <c r="B2" s="12"/>
      <c r="C2" s="12"/>
      <c r="D2" s="12"/>
      <c r="E2" s="12"/>
      <c r="F2" s="13"/>
      <c r="G2" s="13"/>
      <c r="H2" s="14"/>
      <c r="I2" s="14"/>
      <c r="J2" s="25"/>
    </row>
    <row r="3" s="1" customFormat="1" ht="18" customHeight="1" spans="1:11">
      <c r="A3" s="15" t="s">
        <v>4</v>
      </c>
      <c r="B3" s="15" t="s">
        <v>5</v>
      </c>
      <c r="C3" s="16" t="s">
        <v>6</v>
      </c>
      <c r="D3" s="16" t="s">
        <v>7</v>
      </c>
      <c r="E3" s="16" t="s">
        <v>50</v>
      </c>
      <c r="F3" s="16" t="s">
        <v>9</v>
      </c>
      <c r="G3" s="16" t="s">
        <v>10</v>
      </c>
      <c r="H3" s="16" t="s">
        <v>11</v>
      </c>
      <c r="I3" s="16" t="s">
        <v>51</v>
      </c>
      <c r="J3" s="26" t="s">
        <v>12</v>
      </c>
      <c r="K3" s="27"/>
    </row>
    <row r="4" s="1" customFormat="1" ht="18" customHeight="1" spans="1:11">
      <c r="A4" s="15"/>
      <c r="B4" s="15"/>
      <c r="C4" s="15"/>
      <c r="D4" s="15"/>
      <c r="E4" s="16"/>
      <c r="F4" s="15"/>
      <c r="G4" s="15"/>
      <c r="H4" s="15" t="s">
        <v>16</v>
      </c>
      <c r="I4" s="16"/>
      <c r="J4" s="28"/>
      <c r="K4" s="27"/>
    </row>
    <row r="5" s="1" customFormat="1" ht="30" customHeight="1" spans="1:11">
      <c r="A5" s="15">
        <v>1</v>
      </c>
      <c r="B5" s="17" t="s">
        <v>52</v>
      </c>
      <c r="C5" s="17" t="s">
        <v>53</v>
      </c>
      <c r="D5" s="18" t="s">
        <v>54</v>
      </c>
      <c r="E5" s="19"/>
      <c r="F5" s="20" t="s">
        <v>39</v>
      </c>
      <c r="G5" s="20">
        <v>1</v>
      </c>
      <c r="H5" s="19"/>
      <c r="I5" s="29">
        <v>41820</v>
      </c>
      <c r="J5" s="29">
        <v>41820</v>
      </c>
      <c r="K5" s="30"/>
    </row>
    <row r="6" s="1" customFormat="1" ht="18" customHeight="1" spans="1:11">
      <c r="A6" s="15">
        <v>2</v>
      </c>
      <c r="B6" s="17" t="s">
        <v>55</v>
      </c>
      <c r="C6" s="17" t="s">
        <v>56</v>
      </c>
      <c r="D6" s="18" t="s">
        <v>57</v>
      </c>
      <c r="E6" s="19"/>
      <c r="F6" s="20" t="s">
        <v>39</v>
      </c>
      <c r="G6" s="20">
        <v>1</v>
      </c>
      <c r="H6" s="19"/>
      <c r="I6" s="29">
        <v>41820</v>
      </c>
      <c r="J6" s="29">
        <v>41820</v>
      </c>
      <c r="K6" s="30"/>
    </row>
    <row r="7" s="1" customFormat="1" ht="18" customHeight="1" spans="1:11">
      <c r="A7" s="15">
        <v>3</v>
      </c>
      <c r="B7" s="17" t="s">
        <v>58</v>
      </c>
      <c r="C7" s="17" t="s">
        <v>59</v>
      </c>
      <c r="D7" s="18" t="s">
        <v>60</v>
      </c>
      <c r="E7" s="19"/>
      <c r="F7" s="20" t="s">
        <v>39</v>
      </c>
      <c r="G7" s="20">
        <v>1</v>
      </c>
      <c r="H7" s="19"/>
      <c r="I7" s="29">
        <v>41881</v>
      </c>
      <c r="J7" s="29">
        <v>41881</v>
      </c>
      <c r="K7" s="30"/>
    </row>
    <row r="8" s="1" customFormat="1" ht="30" customHeight="1" spans="1:11">
      <c r="A8" s="15">
        <v>4</v>
      </c>
      <c r="B8" s="17" t="s">
        <v>61</v>
      </c>
      <c r="C8" s="17" t="s">
        <v>62</v>
      </c>
      <c r="D8" s="18" t="s">
        <v>63</v>
      </c>
      <c r="E8" s="19" t="s">
        <v>64</v>
      </c>
      <c r="F8" s="20" t="s">
        <v>39</v>
      </c>
      <c r="G8" s="20">
        <v>1</v>
      </c>
      <c r="H8" s="19"/>
      <c r="I8" s="29">
        <v>42807</v>
      </c>
      <c r="J8" s="29">
        <v>42807</v>
      </c>
      <c r="K8" s="30"/>
    </row>
    <row r="9" s="1" customFormat="1" ht="18" customHeight="1" spans="1:11">
      <c r="A9" s="15">
        <v>5</v>
      </c>
      <c r="B9" s="17" t="s">
        <v>65</v>
      </c>
      <c r="C9" s="17" t="s">
        <v>66</v>
      </c>
      <c r="D9" s="18" t="s">
        <v>67</v>
      </c>
      <c r="E9" s="19" t="s">
        <v>68</v>
      </c>
      <c r="F9" s="20" t="s">
        <v>39</v>
      </c>
      <c r="G9" s="20">
        <v>1</v>
      </c>
      <c r="H9" s="19"/>
      <c r="I9" s="29">
        <v>42817</v>
      </c>
      <c r="J9" s="29">
        <v>42817</v>
      </c>
      <c r="K9" s="30"/>
    </row>
    <row r="10" s="1" customFormat="1" ht="30" customHeight="1" spans="1:11">
      <c r="A10" s="15">
        <v>6</v>
      </c>
      <c r="B10" s="17" t="s">
        <v>69</v>
      </c>
      <c r="C10" s="17" t="s">
        <v>70</v>
      </c>
      <c r="D10" s="18" t="s">
        <v>71</v>
      </c>
      <c r="E10" s="19" t="s">
        <v>68</v>
      </c>
      <c r="F10" s="20" t="s">
        <v>39</v>
      </c>
      <c r="G10" s="20">
        <v>1</v>
      </c>
      <c r="H10" s="19"/>
      <c r="I10" s="29">
        <v>42817</v>
      </c>
      <c r="J10" s="29">
        <v>42817</v>
      </c>
      <c r="K10" s="30"/>
    </row>
    <row r="11" s="1" customFormat="1" ht="18" customHeight="1" spans="1:11">
      <c r="A11" s="15">
        <v>7</v>
      </c>
      <c r="B11" s="17" t="s">
        <v>72</v>
      </c>
      <c r="C11" s="17" t="s">
        <v>70</v>
      </c>
      <c r="D11" s="18" t="s">
        <v>71</v>
      </c>
      <c r="E11" s="19" t="s">
        <v>68</v>
      </c>
      <c r="F11" s="20" t="s">
        <v>39</v>
      </c>
      <c r="G11" s="20">
        <v>1</v>
      </c>
      <c r="H11" s="19"/>
      <c r="I11" s="29">
        <v>42817</v>
      </c>
      <c r="J11" s="29">
        <v>42817</v>
      </c>
      <c r="K11" s="30"/>
    </row>
    <row r="12" s="1" customFormat="1" ht="18" customHeight="1" spans="1:11">
      <c r="A12" s="15">
        <v>8</v>
      </c>
      <c r="B12" s="17" t="s">
        <v>73</v>
      </c>
      <c r="C12" s="17" t="s">
        <v>70</v>
      </c>
      <c r="D12" s="18" t="s">
        <v>71</v>
      </c>
      <c r="E12" s="19" t="s">
        <v>68</v>
      </c>
      <c r="F12" s="20" t="s">
        <v>39</v>
      </c>
      <c r="G12" s="20">
        <v>1</v>
      </c>
      <c r="H12" s="19"/>
      <c r="I12" s="29">
        <v>42817</v>
      </c>
      <c r="J12" s="29">
        <v>42817</v>
      </c>
      <c r="K12" s="30"/>
    </row>
    <row r="13" s="1" customFormat="1" ht="18" customHeight="1" spans="1:11">
      <c r="A13" s="15">
        <v>9</v>
      </c>
      <c r="B13" s="17" t="s">
        <v>74</v>
      </c>
      <c r="C13" s="17" t="s">
        <v>66</v>
      </c>
      <c r="D13" s="18" t="s">
        <v>67</v>
      </c>
      <c r="E13" s="19" t="s">
        <v>68</v>
      </c>
      <c r="F13" s="20" t="s">
        <v>39</v>
      </c>
      <c r="G13" s="20">
        <v>1</v>
      </c>
      <c r="H13" s="19"/>
      <c r="I13" s="29">
        <v>42817</v>
      </c>
      <c r="J13" s="29">
        <v>42817</v>
      </c>
      <c r="K13" s="30"/>
    </row>
    <row r="14" s="1" customFormat="1" ht="18" customHeight="1" spans="1:11">
      <c r="A14" s="15">
        <v>10</v>
      </c>
      <c r="B14" s="17" t="s">
        <v>75</v>
      </c>
      <c r="C14" s="17" t="s">
        <v>66</v>
      </c>
      <c r="D14" s="18" t="s">
        <v>67</v>
      </c>
      <c r="E14" s="19" t="s">
        <v>68</v>
      </c>
      <c r="F14" s="20" t="s">
        <v>39</v>
      </c>
      <c r="G14" s="20">
        <v>1</v>
      </c>
      <c r="H14" s="19"/>
      <c r="I14" s="29">
        <v>42817</v>
      </c>
      <c r="J14" s="29">
        <v>42817</v>
      </c>
      <c r="K14" s="30"/>
    </row>
    <row r="15" s="1" customFormat="1" ht="18" customHeight="1" spans="1:11">
      <c r="A15" s="15">
        <v>11</v>
      </c>
      <c r="B15" s="17" t="s">
        <v>76</v>
      </c>
      <c r="C15" s="17" t="s">
        <v>77</v>
      </c>
      <c r="D15" s="18" t="s">
        <v>67</v>
      </c>
      <c r="E15" s="19" t="s">
        <v>68</v>
      </c>
      <c r="F15" s="20" t="s">
        <v>39</v>
      </c>
      <c r="G15" s="20">
        <v>1</v>
      </c>
      <c r="H15" s="19"/>
      <c r="I15" s="29">
        <v>43097</v>
      </c>
      <c r="J15" s="29">
        <v>43097</v>
      </c>
      <c r="K15" s="30"/>
    </row>
    <row r="16" s="1" customFormat="1" ht="18" customHeight="1" spans="1:11">
      <c r="A16" s="15">
        <v>12</v>
      </c>
      <c r="B16" s="17" t="s">
        <v>78</v>
      </c>
      <c r="C16" s="17" t="s">
        <v>77</v>
      </c>
      <c r="D16" s="18" t="s">
        <v>67</v>
      </c>
      <c r="E16" s="19" t="s">
        <v>68</v>
      </c>
      <c r="F16" s="20" t="s">
        <v>39</v>
      </c>
      <c r="G16" s="20">
        <v>1</v>
      </c>
      <c r="H16" s="19"/>
      <c r="I16" s="29">
        <v>43097</v>
      </c>
      <c r="J16" s="29">
        <v>43097</v>
      </c>
      <c r="K16" s="30"/>
    </row>
    <row r="17" s="1" customFormat="1" ht="18" customHeight="1" spans="1:11">
      <c r="A17" s="15">
        <v>13</v>
      </c>
      <c r="B17" s="17" t="s">
        <v>79</v>
      </c>
      <c r="C17" s="17" t="s">
        <v>80</v>
      </c>
      <c r="D17" s="18" t="s">
        <v>81</v>
      </c>
      <c r="E17" s="19" t="s">
        <v>68</v>
      </c>
      <c r="F17" s="20" t="s">
        <v>39</v>
      </c>
      <c r="G17" s="20">
        <v>1</v>
      </c>
      <c r="H17" s="19"/>
      <c r="I17" s="29">
        <v>43097</v>
      </c>
      <c r="J17" s="29">
        <v>43097</v>
      </c>
      <c r="K17" s="30"/>
    </row>
    <row r="18" s="1" customFormat="1" ht="18" customHeight="1" spans="1:11">
      <c r="A18" s="15">
        <v>14</v>
      </c>
      <c r="B18" s="17" t="s">
        <v>82</v>
      </c>
      <c r="C18" s="17" t="s">
        <v>80</v>
      </c>
      <c r="D18" s="18" t="s">
        <v>81</v>
      </c>
      <c r="E18" s="19" t="s">
        <v>68</v>
      </c>
      <c r="F18" s="20" t="s">
        <v>39</v>
      </c>
      <c r="G18" s="20">
        <v>1</v>
      </c>
      <c r="H18" s="19"/>
      <c r="I18" s="29">
        <v>43097</v>
      </c>
      <c r="J18" s="29">
        <v>43097</v>
      </c>
      <c r="K18" s="30"/>
    </row>
    <row r="19" s="1" customFormat="1" ht="18" customHeight="1" spans="1:11">
      <c r="A19" s="15">
        <v>15</v>
      </c>
      <c r="B19" s="17" t="s">
        <v>83</v>
      </c>
      <c r="C19" s="17" t="s">
        <v>80</v>
      </c>
      <c r="D19" s="18" t="s">
        <v>81</v>
      </c>
      <c r="E19" s="19" t="s">
        <v>68</v>
      </c>
      <c r="F19" s="20" t="s">
        <v>39</v>
      </c>
      <c r="G19" s="20">
        <v>1</v>
      </c>
      <c r="H19" s="19"/>
      <c r="I19" s="29">
        <v>43097</v>
      </c>
      <c r="J19" s="29">
        <v>43097</v>
      </c>
      <c r="K19" s="30"/>
    </row>
    <row r="20" s="1" customFormat="1" ht="18" customHeight="1" spans="1:11">
      <c r="A20" s="15">
        <v>16</v>
      </c>
      <c r="B20" s="17" t="s">
        <v>84</v>
      </c>
      <c r="C20" s="17" t="s">
        <v>85</v>
      </c>
      <c r="D20" s="21" t="s">
        <v>86</v>
      </c>
      <c r="E20" s="19" t="s">
        <v>68</v>
      </c>
      <c r="F20" s="20" t="s">
        <v>39</v>
      </c>
      <c r="G20" s="20">
        <v>1</v>
      </c>
      <c r="H20" s="19"/>
      <c r="I20" s="29">
        <v>43097</v>
      </c>
      <c r="J20" s="29">
        <v>43097</v>
      </c>
      <c r="K20" s="30"/>
    </row>
    <row r="21" s="1" customFormat="1" ht="18" customHeight="1" spans="1:11">
      <c r="A21" s="15">
        <v>17</v>
      </c>
      <c r="B21" s="17" t="s">
        <v>87</v>
      </c>
      <c r="C21" s="17" t="s">
        <v>88</v>
      </c>
      <c r="D21" s="18" t="s">
        <v>71</v>
      </c>
      <c r="E21" s="19" t="s">
        <v>68</v>
      </c>
      <c r="F21" s="20" t="s">
        <v>39</v>
      </c>
      <c r="G21" s="20">
        <v>1</v>
      </c>
      <c r="H21" s="19"/>
      <c r="I21" s="29">
        <v>43097</v>
      </c>
      <c r="J21" s="29">
        <v>43097</v>
      </c>
      <c r="K21" s="30"/>
    </row>
    <row r="22" s="1" customFormat="1" ht="18" customHeight="1" spans="1:11">
      <c r="A22" s="15">
        <v>18</v>
      </c>
      <c r="B22" s="17" t="s">
        <v>89</v>
      </c>
      <c r="C22" s="17" t="s">
        <v>88</v>
      </c>
      <c r="D22" s="18" t="s">
        <v>71</v>
      </c>
      <c r="E22" s="19" t="s">
        <v>68</v>
      </c>
      <c r="F22" s="20" t="s">
        <v>39</v>
      </c>
      <c r="G22" s="20">
        <v>1</v>
      </c>
      <c r="H22" s="19"/>
      <c r="I22" s="29">
        <v>43097</v>
      </c>
      <c r="J22" s="29">
        <v>43097</v>
      </c>
      <c r="K22" s="30"/>
    </row>
    <row r="23" s="1" customFormat="1" ht="18" customHeight="1" spans="1:11">
      <c r="A23" s="15">
        <v>19</v>
      </c>
      <c r="B23" s="17" t="s">
        <v>90</v>
      </c>
      <c r="C23" s="17" t="s">
        <v>88</v>
      </c>
      <c r="D23" s="18" t="s">
        <v>71</v>
      </c>
      <c r="E23" s="19" t="s">
        <v>68</v>
      </c>
      <c r="F23" s="20" t="s">
        <v>39</v>
      </c>
      <c r="G23" s="20">
        <v>1</v>
      </c>
      <c r="H23" s="19"/>
      <c r="I23" s="29">
        <v>43097</v>
      </c>
      <c r="J23" s="29">
        <v>43097</v>
      </c>
      <c r="K23" s="30"/>
    </row>
    <row r="24" s="1" customFormat="1" ht="18" customHeight="1" spans="1:11">
      <c r="A24" s="15">
        <v>20</v>
      </c>
      <c r="B24" s="17" t="s">
        <v>91</v>
      </c>
      <c r="C24" s="17" t="s">
        <v>88</v>
      </c>
      <c r="D24" s="18" t="s">
        <v>71</v>
      </c>
      <c r="E24" s="19" t="s">
        <v>68</v>
      </c>
      <c r="F24" s="20" t="s">
        <v>39</v>
      </c>
      <c r="G24" s="20">
        <v>1</v>
      </c>
      <c r="H24" s="19"/>
      <c r="I24" s="29">
        <v>43097</v>
      </c>
      <c r="J24" s="29">
        <v>43097</v>
      </c>
      <c r="K24" s="30"/>
    </row>
    <row r="25" s="1" customFormat="1" ht="18" customHeight="1" spans="1:11">
      <c r="A25" s="15">
        <v>21</v>
      </c>
      <c r="B25" s="17" t="s">
        <v>92</v>
      </c>
      <c r="C25" s="17" t="s">
        <v>88</v>
      </c>
      <c r="D25" s="18" t="s">
        <v>71</v>
      </c>
      <c r="E25" s="19" t="s">
        <v>68</v>
      </c>
      <c r="F25" s="20" t="s">
        <v>39</v>
      </c>
      <c r="G25" s="20">
        <v>1</v>
      </c>
      <c r="H25" s="19"/>
      <c r="I25" s="29">
        <v>43097</v>
      </c>
      <c r="J25" s="29">
        <v>43097</v>
      </c>
      <c r="K25" s="30"/>
    </row>
    <row r="26" s="1" customFormat="1" ht="18" customHeight="1" spans="1:11">
      <c r="A26" s="15">
        <v>22</v>
      </c>
      <c r="B26" s="17" t="s">
        <v>93</v>
      </c>
      <c r="C26" s="17" t="s">
        <v>88</v>
      </c>
      <c r="D26" s="18" t="s">
        <v>71</v>
      </c>
      <c r="E26" s="19" t="s">
        <v>68</v>
      </c>
      <c r="F26" s="20" t="s">
        <v>39</v>
      </c>
      <c r="G26" s="20">
        <v>1</v>
      </c>
      <c r="H26" s="19"/>
      <c r="I26" s="29">
        <v>43097</v>
      </c>
      <c r="J26" s="29">
        <v>43097</v>
      </c>
      <c r="K26" s="30"/>
    </row>
    <row r="27" s="1" customFormat="1" ht="18" customHeight="1" spans="1:11">
      <c r="A27" s="15">
        <v>23</v>
      </c>
      <c r="B27" s="17" t="s">
        <v>94</v>
      </c>
      <c r="C27" s="17" t="s">
        <v>88</v>
      </c>
      <c r="D27" s="18" t="s">
        <v>71</v>
      </c>
      <c r="E27" s="19" t="s">
        <v>68</v>
      </c>
      <c r="F27" s="20" t="s">
        <v>39</v>
      </c>
      <c r="G27" s="20">
        <v>1</v>
      </c>
      <c r="H27" s="19"/>
      <c r="I27" s="29">
        <v>43097</v>
      </c>
      <c r="J27" s="29">
        <v>43097</v>
      </c>
      <c r="K27" s="30"/>
    </row>
    <row r="28" s="1" customFormat="1" ht="18" customHeight="1" spans="1:11">
      <c r="A28" s="15">
        <v>24</v>
      </c>
      <c r="B28" s="17" t="s">
        <v>95</v>
      </c>
      <c r="C28" s="17" t="s">
        <v>96</v>
      </c>
      <c r="D28" s="18" t="s">
        <v>97</v>
      </c>
      <c r="E28" s="19" t="s">
        <v>68</v>
      </c>
      <c r="F28" s="20" t="s">
        <v>39</v>
      </c>
      <c r="G28" s="20">
        <v>1</v>
      </c>
      <c r="H28" s="19"/>
      <c r="I28" s="29">
        <v>43097</v>
      </c>
      <c r="J28" s="29">
        <v>43097</v>
      </c>
      <c r="K28" s="30"/>
    </row>
    <row r="29" s="1" customFormat="1" ht="18" customHeight="1" spans="1:11">
      <c r="A29" s="15">
        <v>25</v>
      </c>
      <c r="B29" s="17" t="s">
        <v>98</v>
      </c>
      <c r="C29" s="17" t="s">
        <v>99</v>
      </c>
      <c r="D29" s="18" t="s">
        <v>100</v>
      </c>
      <c r="E29" s="19" t="s">
        <v>68</v>
      </c>
      <c r="F29" s="20" t="s">
        <v>39</v>
      </c>
      <c r="G29" s="20">
        <v>1</v>
      </c>
      <c r="H29" s="19"/>
      <c r="I29" s="29">
        <v>43097</v>
      </c>
      <c r="J29" s="29">
        <v>43097</v>
      </c>
      <c r="K29" s="30"/>
    </row>
    <row r="30" s="1" customFormat="1" ht="18" customHeight="1" spans="1:11">
      <c r="A30" s="15">
        <v>26</v>
      </c>
      <c r="B30" s="17" t="s">
        <v>101</v>
      </c>
      <c r="C30" s="17" t="s">
        <v>102</v>
      </c>
      <c r="D30" s="18" t="s">
        <v>103</v>
      </c>
      <c r="E30" s="19"/>
      <c r="F30" s="20" t="s">
        <v>39</v>
      </c>
      <c r="G30" s="20">
        <v>1</v>
      </c>
      <c r="H30" s="19"/>
      <c r="I30" s="29">
        <v>43097</v>
      </c>
      <c r="J30" s="29">
        <v>43097</v>
      </c>
      <c r="K30" s="30"/>
    </row>
    <row r="31" s="1" customFormat="1" ht="18" customHeight="1" spans="1:11">
      <c r="A31" s="15">
        <v>27</v>
      </c>
      <c r="B31" s="17" t="s">
        <v>104</v>
      </c>
      <c r="C31" s="17" t="s">
        <v>105</v>
      </c>
      <c r="D31" s="18" t="s">
        <v>106</v>
      </c>
      <c r="E31" s="19"/>
      <c r="F31" s="20" t="s">
        <v>39</v>
      </c>
      <c r="G31" s="20">
        <v>1</v>
      </c>
      <c r="H31" s="19"/>
      <c r="I31" s="29">
        <v>43097</v>
      </c>
      <c r="J31" s="29">
        <v>43097</v>
      </c>
      <c r="K31" s="30"/>
    </row>
    <row r="32" s="1" customFormat="1" ht="18" customHeight="1" spans="1:11">
      <c r="A32" s="15">
        <v>28</v>
      </c>
      <c r="B32" s="17" t="s">
        <v>107</v>
      </c>
      <c r="C32" s="17" t="s">
        <v>108</v>
      </c>
      <c r="D32" s="18" t="s">
        <v>109</v>
      </c>
      <c r="E32" s="19"/>
      <c r="F32" s="20" t="s">
        <v>39</v>
      </c>
      <c r="G32" s="20">
        <v>1</v>
      </c>
      <c r="H32" s="19"/>
      <c r="I32" s="29">
        <v>43097</v>
      </c>
      <c r="J32" s="29">
        <v>43097</v>
      </c>
      <c r="K32" s="30"/>
    </row>
    <row r="33" s="1" customFormat="1" ht="18" customHeight="1" spans="1:11">
      <c r="A33" s="15">
        <v>29</v>
      </c>
      <c r="B33" s="22" t="s">
        <v>110</v>
      </c>
      <c r="C33" s="22" t="s">
        <v>108</v>
      </c>
      <c r="D33" s="18" t="s">
        <v>109</v>
      </c>
      <c r="E33" s="19"/>
      <c r="F33" s="20" t="s">
        <v>39</v>
      </c>
      <c r="G33" s="20">
        <v>1</v>
      </c>
      <c r="H33" s="19"/>
      <c r="I33" s="29">
        <v>43097</v>
      </c>
      <c r="J33" s="29">
        <v>43097</v>
      </c>
      <c r="K33" s="30"/>
    </row>
    <row r="34" s="1" customFormat="1" ht="18" customHeight="1" spans="1:11">
      <c r="A34" s="15">
        <v>30</v>
      </c>
      <c r="B34" s="22" t="s">
        <v>111</v>
      </c>
      <c r="C34" s="22" t="s">
        <v>112</v>
      </c>
      <c r="D34" s="18" t="s">
        <v>113</v>
      </c>
      <c r="E34" s="19"/>
      <c r="F34" s="20" t="s">
        <v>39</v>
      </c>
      <c r="G34" s="20">
        <v>1</v>
      </c>
      <c r="H34" s="19"/>
      <c r="I34" s="29">
        <v>43097</v>
      </c>
      <c r="J34" s="29">
        <v>43097</v>
      </c>
      <c r="K34" s="30"/>
    </row>
    <row r="35" s="1" customFormat="1" ht="18" customHeight="1" spans="1:11">
      <c r="A35" s="15">
        <v>31</v>
      </c>
      <c r="B35" s="22">
        <v>1020206</v>
      </c>
      <c r="C35" s="22" t="s">
        <v>114</v>
      </c>
      <c r="D35" s="18" t="s">
        <v>71</v>
      </c>
      <c r="E35" s="19"/>
      <c r="F35" s="20" t="s">
        <v>39</v>
      </c>
      <c r="G35" s="20">
        <v>1</v>
      </c>
      <c r="H35" s="19"/>
      <c r="I35" s="29">
        <v>43402</v>
      </c>
      <c r="J35" s="29">
        <v>43402</v>
      </c>
      <c r="K35" s="30"/>
    </row>
    <row r="36" s="1" customFormat="1" ht="18" customHeight="1" spans="1:11">
      <c r="A36" s="15">
        <v>32</v>
      </c>
      <c r="B36" s="22" t="s">
        <v>115</v>
      </c>
      <c r="C36" s="22" t="s">
        <v>116</v>
      </c>
      <c r="D36" s="23" t="s">
        <v>117</v>
      </c>
      <c r="E36" s="23"/>
      <c r="F36" s="20" t="s">
        <v>39</v>
      </c>
      <c r="G36" s="20">
        <v>1</v>
      </c>
      <c r="H36" s="19"/>
      <c r="I36" s="31">
        <v>42824</v>
      </c>
      <c r="J36" s="31">
        <v>42824</v>
      </c>
      <c r="K36" s="30"/>
    </row>
    <row r="37" s="1" customFormat="1" ht="18" customHeight="1" spans="1:11">
      <c r="A37" s="15">
        <v>33</v>
      </c>
      <c r="B37" s="22" t="s">
        <v>118</v>
      </c>
      <c r="C37" s="22" t="s">
        <v>116</v>
      </c>
      <c r="D37" s="23" t="s">
        <v>117</v>
      </c>
      <c r="E37" s="23"/>
      <c r="F37" s="20" t="s">
        <v>39</v>
      </c>
      <c r="G37" s="20">
        <v>1</v>
      </c>
      <c r="H37" s="19"/>
      <c r="I37" s="31">
        <v>42824</v>
      </c>
      <c r="J37" s="31">
        <v>42824</v>
      </c>
      <c r="K37" s="30"/>
    </row>
    <row r="38" s="1" customFormat="1" ht="18" customHeight="1" spans="1:11">
      <c r="A38" s="15">
        <v>34</v>
      </c>
      <c r="B38" s="22" t="s">
        <v>119</v>
      </c>
      <c r="C38" s="22" t="s">
        <v>116</v>
      </c>
      <c r="D38" s="23" t="s">
        <v>117</v>
      </c>
      <c r="E38" s="23"/>
      <c r="F38" s="20" t="s">
        <v>39</v>
      </c>
      <c r="G38" s="20">
        <v>1</v>
      </c>
      <c r="H38" s="19"/>
      <c r="I38" s="31">
        <v>42824</v>
      </c>
      <c r="J38" s="31">
        <v>42824</v>
      </c>
      <c r="K38" s="30"/>
    </row>
    <row r="39" s="1" customFormat="1" ht="18" customHeight="1" spans="1:11">
      <c r="A39" s="15">
        <v>35</v>
      </c>
      <c r="B39" s="22" t="s">
        <v>120</v>
      </c>
      <c r="C39" s="22" t="s">
        <v>116</v>
      </c>
      <c r="D39" s="23" t="s">
        <v>117</v>
      </c>
      <c r="E39" s="23"/>
      <c r="F39" s="20" t="s">
        <v>39</v>
      </c>
      <c r="G39" s="20">
        <v>1</v>
      </c>
      <c r="H39" s="19"/>
      <c r="I39" s="31">
        <v>42824</v>
      </c>
      <c r="J39" s="31">
        <v>42824</v>
      </c>
      <c r="K39" s="30"/>
    </row>
    <row r="40" s="1" customFormat="1" ht="18" customHeight="1" spans="1:11">
      <c r="A40" s="15">
        <v>36</v>
      </c>
      <c r="B40" s="22" t="s">
        <v>121</v>
      </c>
      <c r="C40" s="22" t="s">
        <v>116</v>
      </c>
      <c r="D40" s="23" t="s">
        <v>117</v>
      </c>
      <c r="E40" s="23"/>
      <c r="F40" s="20" t="s">
        <v>39</v>
      </c>
      <c r="G40" s="20">
        <v>1</v>
      </c>
      <c r="H40" s="19"/>
      <c r="I40" s="31">
        <v>42824</v>
      </c>
      <c r="J40" s="31">
        <v>42824</v>
      </c>
      <c r="K40" s="30"/>
    </row>
    <row r="41" s="1" customFormat="1" ht="18" customHeight="1" spans="1:11">
      <c r="A41" s="15">
        <v>37</v>
      </c>
      <c r="B41" s="22" t="s">
        <v>122</v>
      </c>
      <c r="C41" s="22" t="s">
        <v>116</v>
      </c>
      <c r="D41" s="23" t="s">
        <v>117</v>
      </c>
      <c r="E41" s="23"/>
      <c r="F41" s="20" t="s">
        <v>39</v>
      </c>
      <c r="G41" s="20">
        <v>1</v>
      </c>
      <c r="H41" s="19"/>
      <c r="I41" s="31">
        <v>42824</v>
      </c>
      <c r="J41" s="31">
        <v>42824</v>
      </c>
      <c r="K41" s="30"/>
    </row>
    <row r="42" s="1" customFormat="1" ht="18" customHeight="1" spans="1:11">
      <c r="A42" s="15">
        <v>38</v>
      </c>
      <c r="B42" s="22" t="s">
        <v>123</v>
      </c>
      <c r="C42" s="22" t="s">
        <v>116</v>
      </c>
      <c r="D42" s="23" t="s">
        <v>117</v>
      </c>
      <c r="E42" s="23"/>
      <c r="F42" s="20" t="s">
        <v>39</v>
      </c>
      <c r="G42" s="20">
        <v>1</v>
      </c>
      <c r="H42" s="19"/>
      <c r="I42" s="31">
        <v>42824</v>
      </c>
      <c r="J42" s="31">
        <v>42824</v>
      </c>
      <c r="K42" s="30"/>
    </row>
    <row r="43" s="1" customFormat="1" ht="18" customHeight="1" spans="1:11">
      <c r="A43" s="15">
        <v>39</v>
      </c>
      <c r="B43" s="22" t="s">
        <v>124</v>
      </c>
      <c r="C43" s="22" t="s">
        <v>116</v>
      </c>
      <c r="D43" s="23" t="s">
        <v>117</v>
      </c>
      <c r="E43" s="23"/>
      <c r="F43" s="20" t="s">
        <v>39</v>
      </c>
      <c r="G43" s="20">
        <v>1</v>
      </c>
      <c r="H43" s="19"/>
      <c r="I43" s="31">
        <v>42824</v>
      </c>
      <c r="J43" s="31">
        <v>42824</v>
      </c>
      <c r="K43" s="30"/>
    </row>
    <row r="44" s="1" customFormat="1" ht="18" customHeight="1" spans="1:11">
      <c r="A44" s="15">
        <v>40</v>
      </c>
      <c r="B44" s="22" t="s">
        <v>125</v>
      </c>
      <c r="C44" s="22" t="s">
        <v>116</v>
      </c>
      <c r="D44" s="23" t="s">
        <v>117</v>
      </c>
      <c r="E44" s="23"/>
      <c r="F44" s="20" t="s">
        <v>39</v>
      </c>
      <c r="G44" s="20">
        <v>1</v>
      </c>
      <c r="H44" s="19"/>
      <c r="I44" s="31">
        <v>42824</v>
      </c>
      <c r="J44" s="31">
        <v>42824</v>
      </c>
      <c r="K44" s="30"/>
    </row>
    <row r="45" s="1" customFormat="1" ht="18" customHeight="1" spans="1:11">
      <c r="A45" s="15">
        <v>41</v>
      </c>
      <c r="B45" s="22" t="s">
        <v>126</v>
      </c>
      <c r="C45" s="22" t="s">
        <v>116</v>
      </c>
      <c r="D45" s="23" t="s">
        <v>117</v>
      </c>
      <c r="E45" s="23"/>
      <c r="F45" s="20" t="s">
        <v>39</v>
      </c>
      <c r="G45" s="20">
        <v>1</v>
      </c>
      <c r="H45" s="19"/>
      <c r="I45" s="31">
        <v>42824</v>
      </c>
      <c r="J45" s="31">
        <v>42824</v>
      </c>
      <c r="K45" s="30"/>
    </row>
    <row r="46" s="1" customFormat="1" ht="18" customHeight="1" spans="1:11">
      <c r="A46" s="15">
        <v>42</v>
      </c>
      <c r="B46" s="22" t="s">
        <v>127</v>
      </c>
      <c r="C46" s="22" t="s">
        <v>116</v>
      </c>
      <c r="D46" s="23" t="s">
        <v>117</v>
      </c>
      <c r="E46" s="23"/>
      <c r="F46" s="20" t="s">
        <v>39</v>
      </c>
      <c r="G46" s="20">
        <v>1</v>
      </c>
      <c r="H46" s="19"/>
      <c r="I46" s="31">
        <v>42824</v>
      </c>
      <c r="J46" s="31">
        <v>42824</v>
      </c>
      <c r="K46" s="30"/>
    </row>
    <row r="47" s="1" customFormat="1" ht="18" customHeight="1" spans="1:11">
      <c r="A47" s="15">
        <v>43</v>
      </c>
      <c r="B47" s="22" t="s">
        <v>128</v>
      </c>
      <c r="C47" s="22" t="s">
        <v>116</v>
      </c>
      <c r="D47" s="23" t="s">
        <v>117</v>
      </c>
      <c r="E47" s="23"/>
      <c r="F47" s="20" t="s">
        <v>39</v>
      </c>
      <c r="G47" s="20">
        <v>1</v>
      </c>
      <c r="H47" s="19"/>
      <c r="I47" s="31">
        <v>42824</v>
      </c>
      <c r="J47" s="31">
        <v>42824</v>
      </c>
      <c r="K47" s="30"/>
    </row>
    <row r="48" s="1" customFormat="1" ht="18" customHeight="1" spans="1:11">
      <c r="A48" s="15">
        <v>44</v>
      </c>
      <c r="B48" s="22" t="s">
        <v>129</v>
      </c>
      <c r="C48" s="22" t="s">
        <v>116</v>
      </c>
      <c r="D48" s="23" t="s">
        <v>117</v>
      </c>
      <c r="E48" s="23"/>
      <c r="F48" s="20" t="s">
        <v>39</v>
      </c>
      <c r="G48" s="20">
        <v>1</v>
      </c>
      <c r="H48" s="19"/>
      <c r="I48" s="31">
        <v>42824</v>
      </c>
      <c r="J48" s="31">
        <v>42824</v>
      </c>
      <c r="K48" s="30"/>
    </row>
    <row r="49" s="1" customFormat="1" ht="18" customHeight="1" spans="1:11">
      <c r="A49" s="15">
        <v>45</v>
      </c>
      <c r="B49" s="22" t="s">
        <v>130</v>
      </c>
      <c r="C49" s="22" t="s">
        <v>116</v>
      </c>
      <c r="D49" s="23" t="s">
        <v>117</v>
      </c>
      <c r="E49" s="23"/>
      <c r="F49" s="20" t="s">
        <v>39</v>
      </c>
      <c r="G49" s="20">
        <v>1</v>
      </c>
      <c r="H49" s="19"/>
      <c r="I49" s="31">
        <v>42824</v>
      </c>
      <c r="J49" s="31">
        <v>42824</v>
      </c>
      <c r="K49" s="30"/>
    </row>
    <row r="50" s="1" customFormat="1" ht="18" customHeight="1" spans="1:11">
      <c r="A50" s="15">
        <v>46</v>
      </c>
      <c r="B50" s="22" t="s">
        <v>131</v>
      </c>
      <c r="C50" s="22" t="s">
        <v>116</v>
      </c>
      <c r="D50" s="23" t="s">
        <v>117</v>
      </c>
      <c r="E50" s="23"/>
      <c r="F50" s="20" t="s">
        <v>39</v>
      </c>
      <c r="G50" s="20">
        <v>1</v>
      </c>
      <c r="H50" s="19"/>
      <c r="I50" s="31">
        <v>42824</v>
      </c>
      <c r="J50" s="31">
        <v>42824</v>
      </c>
      <c r="K50" s="30"/>
    </row>
    <row r="51" s="1" customFormat="1" ht="18" customHeight="1" spans="1:11">
      <c r="A51" s="15">
        <v>47</v>
      </c>
      <c r="B51" s="22" t="s">
        <v>132</v>
      </c>
      <c r="C51" s="22" t="s">
        <v>116</v>
      </c>
      <c r="D51" s="23" t="s">
        <v>117</v>
      </c>
      <c r="E51" s="23"/>
      <c r="F51" s="20" t="s">
        <v>39</v>
      </c>
      <c r="G51" s="20">
        <v>1</v>
      </c>
      <c r="H51" s="19"/>
      <c r="I51" s="31">
        <v>42824</v>
      </c>
      <c r="J51" s="31">
        <v>42824</v>
      </c>
      <c r="K51" s="30"/>
    </row>
    <row r="52" s="1" customFormat="1" ht="18" customHeight="1" spans="1:11">
      <c r="A52" s="15">
        <v>48</v>
      </c>
      <c r="B52" s="22" t="s">
        <v>133</v>
      </c>
      <c r="C52" s="22" t="s">
        <v>116</v>
      </c>
      <c r="D52" s="23" t="s">
        <v>117</v>
      </c>
      <c r="E52" s="23"/>
      <c r="F52" s="20" t="s">
        <v>39</v>
      </c>
      <c r="G52" s="20">
        <v>1</v>
      </c>
      <c r="H52" s="19"/>
      <c r="I52" s="31">
        <v>42824</v>
      </c>
      <c r="J52" s="31">
        <v>42824</v>
      </c>
      <c r="K52" s="30"/>
    </row>
    <row r="53" s="1" customFormat="1" ht="18" customHeight="1" spans="1:11">
      <c r="A53" s="15">
        <v>49</v>
      </c>
      <c r="B53" s="22">
        <v>1200033</v>
      </c>
      <c r="C53" s="22" t="s">
        <v>116</v>
      </c>
      <c r="D53" s="23" t="s">
        <v>117</v>
      </c>
      <c r="E53" s="23"/>
      <c r="F53" s="20" t="s">
        <v>39</v>
      </c>
      <c r="G53" s="20">
        <v>1</v>
      </c>
      <c r="H53" s="19"/>
      <c r="I53" s="31">
        <v>42824</v>
      </c>
      <c r="J53" s="31">
        <v>42824</v>
      </c>
      <c r="K53" s="30"/>
    </row>
    <row r="54" s="1" customFormat="1" ht="18" customHeight="1" spans="1:11">
      <c r="A54" s="15">
        <v>50</v>
      </c>
      <c r="B54" s="22" t="s">
        <v>134</v>
      </c>
      <c r="C54" s="22" t="s">
        <v>116</v>
      </c>
      <c r="D54" s="23" t="s">
        <v>117</v>
      </c>
      <c r="E54" s="23"/>
      <c r="F54" s="20" t="s">
        <v>39</v>
      </c>
      <c r="G54" s="20">
        <v>1</v>
      </c>
      <c r="H54" s="19"/>
      <c r="I54" s="31">
        <v>42824</v>
      </c>
      <c r="J54" s="31">
        <v>42824</v>
      </c>
      <c r="K54" s="30"/>
    </row>
    <row r="55" s="1" customFormat="1" ht="18" customHeight="1" spans="1:11">
      <c r="A55" s="15">
        <v>51</v>
      </c>
      <c r="B55" s="22" t="s">
        <v>135</v>
      </c>
      <c r="C55" s="22" t="s">
        <v>116</v>
      </c>
      <c r="D55" s="23" t="s">
        <v>117</v>
      </c>
      <c r="E55" s="23"/>
      <c r="F55" s="20" t="s">
        <v>39</v>
      </c>
      <c r="G55" s="20">
        <v>1</v>
      </c>
      <c r="H55" s="19"/>
      <c r="I55" s="31">
        <v>42824</v>
      </c>
      <c r="J55" s="31">
        <v>42824</v>
      </c>
      <c r="K55" s="30"/>
    </row>
    <row r="56" s="1" customFormat="1" ht="18" customHeight="1" spans="1:11">
      <c r="A56" s="15">
        <v>52</v>
      </c>
      <c r="B56" s="22" t="s">
        <v>136</v>
      </c>
      <c r="C56" s="22" t="s">
        <v>116</v>
      </c>
      <c r="D56" s="23" t="s">
        <v>117</v>
      </c>
      <c r="E56" s="23"/>
      <c r="F56" s="20" t="s">
        <v>39</v>
      </c>
      <c r="G56" s="20">
        <v>1</v>
      </c>
      <c r="H56" s="19"/>
      <c r="I56" s="31">
        <v>42824</v>
      </c>
      <c r="J56" s="31">
        <v>42824</v>
      </c>
      <c r="K56" s="30"/>
    </row>
    <row r="57" s="1" customFormat="1" ht="18" customHeight="1" spans="1:11">
      <c r="A57" s="15">
        <v>53</v>
      </c>
      <c r="B57" s="22" t="s">
        <v>137</v>
      </c>
      <c r="C57" s="22" t="s">
        <v>116</v>
      </c>
      <c r="D57" s="23" t="s">
        <v>117</v>
      </c>
      <c r="E57" s="23"/>
      <c r="F57" s="20" t="s">
        <v>39</v>
      </c>
      <c r="G57" s="20">
        <v>1</v>
      </c>
      <c r="H57" s="19"/>
      <c r="I57" s="31">
        <v>42824</v>
      </c>
      <c r="J57" s="31">
        <v>42824</v>
      </c>
      <c r="K57" s="30"/>
    </row>
    <row r="58" s="1" customFormat="1" ht="18" customHeight="1" spans="1:11">
      <c r="A58" s="15">
        <v>54</v>
      </c>
      <c r="B58" s="22" t="s">
        <v>138</v>
      </c>
      <c r="C58" s="22" t="s">
        <v>116</v>
      </c>
      <c r="D58" s="23" t="s">
        <v>117</v>
      </c>
      <c r="E58" s="23"/>
      <c r="F58" s="20" t="s">
        <v>39</v>
      </c>
      <c r="G58" s="20">
        <v>1</v>
      </c>
      <c r="H58" s="19"/>
      <c r="I58" s="31">
        <v>42824</v>
      </c>
      <c r="J58" s="31">
        <v>42824</v>
      </c>
      <c r="K58" s="30"/>
    </row>
    <row r="59" s="1" customFormat="1" ht="18" customHeight="1" spans="1:11">
      <c r="A59" s="15">
        <v>55</v>
      </c>
      <c r="B59" s="22" t="s">
        <v>139</v>
      </c>
      <c r="C59" s="22" t="s">
        <v>116</v>
      </c>
      <c r="D59" s="23" t="s">
        <v>117</v>
      </c>
      <c r="E59" s="23"/>
      <c r="F59" s="20" t="s">
        <v>39</v>
      </c>
      <c r="G59" s="20">
        <v>1</v>
      </c>
      <c r="H59" s="19"/>
      <c r="I59" s="31">
        <v>42824</v>
      </c>
      <c r="J59" s="31">
        <v>42824</v>
      </c>
      <c r="K59" s="30"/>
    </row>
    <row r="60" s="1" customFormat="1" ht="18" customHeight="1" spans="1:11">
      <c r="A60" s="15">
        <v>56</v>
      </c>
      <c r="B60" s="17" t="s">
        <v>140</v>
      </c>
      <c r="C60" s="17" t="s">
        <v>141</v>
      </c>
      <c r="D60" s="18" t="s">
        <v>142</v>
      </c>
      <c r="E60" s="18"/>
      <c r="F60" s="20" t="s">
        <v>39</v>
      </c>
      <c r="G60" s="20">
        <v>1</v>
      </c>
      <c r="H60" s="19"/>
      <c r="I60" s="29">
        <v>41881</v>
      </c>
      <c r="J60" s="29">
        <v>41881</v>
      </c>
      <c r="K60" s="30"/>
    </row>
    <row r="61" s="1" customFormat="1" ht="18" customHeight="1" spans="1:11">
      <c r="A61" s="15">
        <v>57</v>
      </c>
      <c r="B61" s="17" t="s">
        <v>143</v>
      </c>
      <c r="C61" s="17" t="s">
        <v>141</v>
      </c>
      <c r="D61" s="18" t="s">
        <v>142</v>
      </c>
      <c r="E61" s="18"/>
      <c r="F61" s="20" t="s">
        <v>39</v>
      </c>
      <c r="G61" s="20">
        <v>1</v>
      </c>
      <c r="H61" s="19"/>
      <c r="I61" s="29">
        <v>41881</v>
      </c>
      <c r="J61" s="29">
        <v>41881</v>
      </c>
      <c r="K61" s="30"/>
    </row>
    <row r="62" s="1" customFormat="1" ht="18" customHeight="1" spans="1:11">
      <c r="A62" s="15">
        <v>58</v>
      </c>
      <c r="B62" s="17" t="s">
        <v>144</v>
      </c>
      <c r="C62" s="17" t="s">
        <v>145</v>
      </c>
      <c r="D62" s="15" t="s">
        <v>60</v>
      </c>
      <c r="E62" s="18"/>
      <c r="F62" s="20" t="s">
        <v>39</v>
      </c>
      <c r="G62" s="20">
        <v>1</v>
      </c>
      <c r="H62" s="19"/>
      <c r="I62" s="29">
        <v>42805</v>
      </c>
      <c r="J62" s="29">
        <v>42805</v>
      </c>
      <c r="K62" s="30"/>
    </row>
    <row r="63" s="1" customFormat="1" ht="18" customHeight="1" spans="1:11">
      <c r="A63" s="15">
        <v>59</v>
      </c>
      <c r="B63" s="17" t="s">
        <v>146</v>
      </c>
      <c r="C63" s="17" t="s">
        <v>145</v>
      </c>
      <c r="D63" s="15" t="s">
        <v>60</v>
      </c>
      <c r="E63" s="18"/>
      <c r="F63" s="20" t="s">
        <v>39</v>
      </c>
      <c r="G63" s="20">
        <v>1</v>
      </c>
      <c r="H63" s="19"/>
      <c r="I63" s="29">
        <v>42805</v>
      </c>
      <c r="J63" s="29">
        <v>42805</v>
      </c>
      <c r="K63" s="30"/>
    </row>
    <row r="64" s="1" customFormat="1" ht="18" customHeight="1" spans="1:11">
      <c r="A64" s="15">
        <v>60</v>
      </c>
      <c r="B64" s="17" t="s">
        <v>147</v>
      </c>
      <c r="C64" s="17" t="s">
        <v>145</v>
      </c>
      <c r="D64" s="15" t="s">
        <v>60</v>
      </c>
      <c r="E64" s="18"/>
      <c r="F64" s="20" t="s">
        <v>39</v>
      </c>
      <c r="G64" s="20">
        <v>1</v>
      </c>
      <c r="H64" s="19"/>
      <c r="I64" s="29">
        <v>42805</v>
      </c>
      <c r="J64" s="29">
        <v>42805</v>
      </c>
      <c r="K64" s="30"/>
    </row>
    <row r="65" s="1" customFormat="1" ht="18" customHeight="1" spans="1:11">
      <c r="A65" s="15">
        <v>61</v>
      </c>
      <c r="B65" s="17" t="s">
        <v>148</v>
      </c>
      <c r="C65" s="17" t="s">
        <v>145</v>
      </c>
      <c r="D65" s="15" t="s">
        <v>60</v>
      </c>
      <c r="E65" s="18"/>
      <c r="F65" s="20" t="s">
        <v>39</v>
      </c>
      <c r="G65" s="20">
        <v>1</v>
      </c>
      <c r="H65" s="19"/>
      <c r="I65" s="29">
        <v>42805</v>
      </c>
      <c r="J65" s="29">
        <v>42805</v>
      </c>
      <c r="K65" s="30"/>
    </row>
    <row r="66" s="1" customFormat="1" ht="18" customHeight="1" spans="1:11">
      <c r="A66" s="15">
        <v>62</v>
      </c>
      <c r="B66" s="17" t="s">
        <v>149</v>
      </c>
      <c r="C66" s="17" t="s">
        <v>145</v>
      </c>
      <c r="D66" s="15" t="s">
        <v>60</v>
      </c>
      <c r="E66" s="18"/>
      <c r="F66" s="20" t="s">
        <v>39</v>
      </c>
      <c r="G66" s="20">
        <v>1</v>
      </c>
      <c r="H66" s="19"/>
      <c r="I66" s="29">
        <v>42805</v>
      </c>
      <c r="J66" s="29">
        <v>42805</v>
      </c>
      <c r="K66" s="30"/>
    </row>
    <row r="67" s="1" customFormat="1" ht="18" customHeight="1" spans="1:11">
      <c r="A67" s="15">
        <v>63</v>
      </c>
      <c r="B67" s="17" t="s">
        <v>150</v>
      </c>
      <c r="C67" s="17" t="s">
        <v>151</v>
      </c>
      <c r="D67" s="15" t="s">
        <v>60</v>
      </c>
      <c r="E67" s="18"/>
      <c r="F67" s="20" t="s">
        <v>39</v>
      </c>
      <c r="G67" s="20">
        <v>1</v>
      </c>
      <c r="H67" s="19"/>
      <c r="I67" s="29">
        <v>42805</v>
      </c>
      <c r="J67" s="29">
        <v>42805</v>
      </c>
      <c r="K67" s="30"/>
    </row>
    <row r="68" s="1" customFormat="1" ht="18" customHeight="1" spans="1:11">
      <c r="A68" s="15">
        <v>64</v>
      </c>
      <c r="B68" s="17" t="s">
        <v>152</v>
      </c>
      <c r="C68" s="17" t="s">
        <v>151</v>
      </c>
      <c r="D68" s="15" t="s">
        <v>60</v>
      </c>
      <c r="E68" s="18"/>
      <c r="F68" s="20" t="s">
        <v>39</v>
      </c>
      <c r="G68" s="20">
        <v>1</v>
      </c>
      <c r="H68" s="19"/>
      <c r="I68" s="29">
        <v>42805</v>
      </c>
      <c r="J68" s="29">
        <v>42805</v>
      </c>
      <c r="K68" s="30"/>
    </row>
    <row r="69" s="1" customFormat="1" ht="18" customHeight="1" spans="1:11">
      <c r="A69" s="15">
        <v>65</v>
      </c>
      <c r="B69" s="17" t="s">
        <v>153</v>
      </c>
      <c r="C69" s="17" t="s">
        <v>154</v>
      </c>
      <c r="D69" s="18" t="s">
        <v>155</v>
      </c>
      <c r="E69" s="18"/>
      <c r="F69" s="20" t="s">
        <v>39</v>
      </c>
      <c r="G69" s="20">
        <v>1</v>
      </c>
      <c r="H69" s="19"/>
      <c r="I69" s="29">
        <v>43200</v>
      </c>
      <c r="J69" s="29">
        <v>43200</v>
      </c>
      <c r="K69" s="30"/>
    </row>
    <row r="70" s="1" customFormat="1" ht="18" customHeight="1" spans="1:11">
      <c r="A70" s="15">
        <v>66</v>
      </c>
      <c r="B70" s="17" t="s">
        <v>156</v>
      </c>
      <c r="C70" s="17" t="s">
        <v>157</v>
      </c>
      <c r="D70" s="18" t="s">
        <v>158</v>
      </c>
      <c r="E70" s="18"/>
      <c r="F70" s="20" t="s">
        <v>39</v>
      </c>
      <c r="G70" s="20">
        <v>1</v>
      </c>
      <c r="H70" s="19"/>
      <c r="I70" s="29">
        <v>43402</v>
      </c>
      <c r="J70" s="29">
        <v>43402</v>
      </c>
      <c r="K70" s="30"/>
    </row>
    <row r="71" s="1" customFormat="1" ht="18" customHeight="1" spans="1:11">
      <c r="A71" s="15">
        <v>67</v>
      </c>
      <c r="B71" s="17" t="s">
        <v>159</v>
      </c>
      <c r="C71" s="17" t="s">
        <v>160</v>
      </c>
      <c r="D71" s="18" t="s">
        <v>161</v>
      </c>
      <c r="E71" s="18"/>
      <c r="F71" s="20" t="s">
        <v>39</v>
      </c>
      <c r="G71" s="20">
        <v>1</v>
      </c>
      <c r="H71" s="19"/>
      <c r="I71" s="29">
        <v>43553</v>
      </c>
      <c r="J71" s="29">
        <v>43553</v>
      </c>
      <c r="K71" s="30"/>
    </row>
    <row r="72" s="1" customFormat="1" ht="18" customHeight="1" spans="1:11">
      <c r="A72" s="15">
        <v>68</v>
      </c>
      <c r="B72" s="17" t="s">
        <v>162</v>
      </c>
      <c r="C72" s="17" t="s">
        <v>160</v>
      </c>
      <c r="D72" s="18" t="s">
        <v>161</v>
      </c>
      <c r="E72" s="18"/>
      <c r="F72" s="20" t="s">
        <v>39</v>
      </c>
      <c r="G72" s="20">
        <v>1</v>
      </c>
      <c r="H72" s="19"/>
      <c r="I72" s="29">
        <v>43553</v>
      </c>
      <c r="J72" s="29">
        <v>43553</v>
      </c>
      <c r="K72" s="30"/>
    </row>
    <row r="73" s="1" customFormat="1" ht="18" customHeight="1" spans="1:11">
      <c r="A73" s="15">
        <v>69</v>
      </c>
      <c r="B73" s="17" t="s">
        <v>163</v>
      </c>
      <c r="C73" s="17" t="s">
        <v>164</v>
      </c>
      <c r="D73" s="18" t="s">
        <v>165</v>
      </c>
      <c r="E73" s="18"/>
      <c r="F73" s="20" t="s">
        <v>39</v>
      </c>
      <c r="G73" s="20">
        <v>1</v>
      </c>
      <c r="H73" s="19"/>
      <c r="I73" s="29">
        <v>43614</v>
      </c>
      <c r="J73" s="29">
        <v>43614</v>
      </c>
      <c r="K73" s="30"/>
    </row>
    <row r="74" s="1" customFormat="1" ht="18" customHeight="1" spans="1:11">
      <c r="A74" s="15">
        <v>70</v>
      </c>
      <c r="B74" s="17" t="s">
        <v>166</v>
      </c>
      <c r="C74" s="17" t="s">
        <v>164</v>
      </c>
      <c r="D74" s="18" t="s">
        <v>165</v>
      </c>
      <c r="E74" s="18"/>
      <c r="F74" s="20" t="s">
        <v>39</v>
      </c>
      <c r="G74" s="20">
        <v>1</v>
      </c>
      <c r="H74" s="19"/>
      <c r="I74" s="29">
        <v>43614</v>
      </c>
      <c r="J74" s="29">
        <v>43614</v>
      </c>
      <c r="K74" s="30"/>
    </row>
    <row r="75" s="1" customFormat="1" ht="18" customHeight="1" spans="1:11">
      <c r="A75" s="15">
        <v>71</v>
      </c>
      <c r="B75" s="32" t="s">
        <v>167</v>
      </c>
      <c r="C75" s="32" t="s">
        <v>168</v>
      </c>
      <c r="D75" s="15" t="s">
        <v>60</v>
      </c>
      <c r="E75" s="33" t="s">
        <v>169</v>
      </c>
      <c r="F75" s="20" t="s">
        <v>170</v>
      </c>
      <c r="G75" s="20">
        <v>1</v>
      </c>
      <c r="H75" s="19"/>
      <c r="I75" s="29">
        <v>42805</v>
      </c>
      <c r="J75" s="29">
        <v>42805</v>
      </c>
      <c r="K75" s="30"/>
    </row>
    <row r="76" s="1" customFormat="1" ht="18" customHeight="1" spans="1:11">
      <c r="A76" s="15">
        <v>72</v>
      </c>
      <c r="B76" s="32" t="s">
        <v>171</v>
      </c>
      <c r="C76" s="32" t="s">
        <v>172</v>
      </c>
      <c r="D76" s="15" t="s">
        <v>60</v>
      </c>
      <c r="E76" s="33" t="s">
        <v>169</v>
      </c>
      <c r="F76" s="20" t="s">
        <v>170</v>
      </c>
      <c r="G76" s="20">
        <v>1</v>
      </c>
      <c r="H76" s="19"/>
      <c r="I76" s="29">
        <v>42805</v>
      </c>
      <c r="J76" s="29">
        <v>42805</v>
      </c>
      <c r="K76" s="30"/>
    </row>
    <row r="77" s="2" customFormat="1" ht="18" customHeight="1" spans="1:10">
      <c r="A77" s="34" t="s">
        <v>46</v>
      </c>
      <c r="B77" s="34"/>
      <c r="C77" s="34"/>
      <c r="D77" s="35"/>
      <c r="E77" s="23"/>
      <c r="F77" s="36"/>
      <c r="G77" s="34">
        <f>SUM(G5:G76)</f>
        <v>72</v>
      </c>
      <c r="H77" s="37"/>
      <c r="I77" s="37"/>
      <c r="J77" s="38"/>
    </row>
  </sheetData>
  <mergeCells count="12">
    <mergeCell ref="A1:J1"/>
    <mergeCell ref="A2:E2"/>
    <mergeCell ref="A77:C77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rintOptions horizontalCentered="1"/>
  <pageMargins left="0.156944444444444" right="0.156944444444444" top="0.786805555555556" bottom="0.786805555555556" header="0.511805555555556" footer="0.511805555555556"/>
  <pageSetup paperSize="9" scale="88" orientation="landscape" errors="blank" horizontalDpi="600"/>
  <headerFooter alignWithMargins="0"/>
  <rowBreaks count="1" manualBreakCount="1">
    <brk id="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4-6-4固定资产-机器设备</vt:lpstr>
      <vt:lpstr>4-6-4固定资产-机器设备-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LDPY</dc:creator>
  <cp:lastModifiedBy>陈璨</cp:lastModifiedBy>
  <dcterms:created xsi:type="dcterms:W3CDTF">2014-11-29T03:26:00Z</dcterms:created>
  <cp:lastPrinted>2018-05-12T02:53:00Z</cp:lastPrinted>
  <dcterms:modified xsi:type="dcterms:W3CDTF">2025-12-23T02:56:51Z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CEE29F6CDA8849DEA853D1F516B8D3AB_13</vt:lpwstr>
  </property>
  <property fmtid="{D5CDD505-2E9C-101B-9397-08002B2CF9AE}" pid="4" name="KSOReadingLayout">
    <vt:bool>false</vt:bool>
  </property>
</Properties>
</file>